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8808" tabRatio="844" activeTab="7"/>
  </bookViews>
  <sheets>
    <sheet name="Y3 ACHIEVEMENT" sheetId="3" r:id="rId1"/>
    <sheet name="Y3 PARTICIPATION" sheetId="4" r:id="rId2"/>
    <sheet name="Y4 ACHIEVEMENT" sheetId="5" r:id="rId3"/>
    <sheet name="Y4 PARTICIPATION" sheetId="6" r:id="rId4"/>
    <sheet name="Y5 ACHIEVEMENT" sheetId="8" r:id="rId5"/>
    <sheet name="Y5 PARTICIPATION" sheetId="7" r:id="rId6"/>
    <sheet name="Y6 PARTICIPATION" sheetId="2" r:id="rId7"/>
    <sheet name="Y6 ACHIEVEMENT" sheetId="1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_xlnm.Print_Area" localSheetId="7">'Y6 ACHIEVEMENT'!$A$1:$AQ$39</definedName>
    <definedName name="_xlnm.Print_Area" localSheetId="6">'Y6 PARTICIPATION'!$A$1:$AM$37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37" i="8" l="1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H37" i="8" s="1"/>
  <c r="G36" i="8"/>
  <c r="G37" i="8" s="1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AP32" i="8"/>
  <c r="AO32" i="8"/>
  <c r="AN32" i="8"/>
  <c r="AM32" i="8"/>
  <c r="AP31" i="8"/>
  <c r="AO31" i="8"/>
  <c r="AN31" i="8"/>
  <c r="AM31" i="8"/>
  <c r="AP30" i="8"/>
  <c r="AO30" i="8"/>
  <c r="AN30" i="8"/>
  <c r="AM30" i="8"/>
  <c r="AP29" i="8"/>
  <c r="AO29" i="8"/>
  <c r="AN29" i="8"/>
  <c r="AM29" i="8"/>
  <c r="AP28" i="8"/>
  <c r="AO28" i="8"/>
  <c r="AN28" i="8"/>
  <c r="AM28" i="8"/>
  <c r="AP27" i="8"/>
  <c r="AO27" i="8"/>
  <c r="AN27" i="8"/>
  <c r="AM27" i="8"/>
  <c r="AP26" i="8"/>
  <c r="AO26" i="8"/>
  <c r="AN26" i="8"/>
  <c r="AM26" i="8"/>
  <c r="AP25" i="8"/>
  <c r="AO25" i="8"/>
  <c r="AN25" i="8"/>
  <c r="AM25" i="8"/>
  <c r="AP24" i="8"/>
  <c r="AO24" i="8"/>
  <c r="AN24" i="8"/>
  <c r="AM24" i="8"/>
  <c r="AP23" i="8"/>
  <c r="AO23" i="8"/>
  <c r="AN23" i="8"/>
  <c r="AM23" i="8"/>
  <c r="AP22" i="8"/>
  <c r="AO22" i="8"/>
  <c r="AN22" i="8"/>
  <c r="AM22" i="8"/>
  <c r="AP21" i="8"/>
  <c r="AO21" i="8"/>
  <c r="AN21" i="8"/>
  <c r="AM21" i="8"/>
  <c r="AP20" i="8"/>
  <c r="AO20" i="8"/>
  <c r="AN20" i="8"/>
  <c r="AM20" i="8"/>
  <c r="AP19" i="8"/>
  <c r="AO19" i="8"/>
  <c r="AN19" i="8"/>
  <c r="AM19" i="8"/>
  <c r="AP18" i="8"/>
  <c r="AO18" i="8"/>
  <c r="AN18" i="8"/>
  <c r="AM18" i="8"/>
  <c r="AP17" i="8"/>
  <c r="AO17" i="8"/>
  <c r="AN17" i="8"/>
  <c r="AM17" i="8"/>
  <c r="AP16" i="8"/>
  <c r="AO16" i="8"/>
  <c r="AN16" i="8"/>
  <c r="AM16" i="8"/>
  <c r="AP15" i="8"/>
  <c r="AO15" i="8"/>
  <c r="AN15" i="8"/>
  <c r="AM15" i="8"/>
  <c r="AP14" i="8"/>
  <c r="AO14" i="8"/>
  <c r="AN14" i="8"/>
  <c r="AM14" i="8"/>
  <c r="AP13" i="8"/>
  <c r="AO13" i="8"/>
  <c r="AN13" i="8"/>
  <c r="AM13" i="8"/>
  <c r="AP12" i="8"/>
  <c r="AO12" i="8"/>
  <c r="AN12" i="8"/>
  <c r="AM12" i="8"/>
  <c r="AP11" i="8"/>
  <c r="AO11" i="8"/>
  <c r="AN11" i="8"/>
  <c r="AM11" i="8"/>
  <c r="AP10" i="8"/>
  <c r="AO10" i="8"/>
  <c r="AN10" i="8"/>
  <c r="AM10" i="8"/>
  <c r="AP9" i="8"/>
  <c r="AO9" i="8"/>
  <c r="AN9" i="8"/>
  <c r="AM9" i="8"/>
  <c r="AP8" i="8"/>
  <c r="AO8" i="8"/>
  <c r="AN8" i="8"/>
  <c r="AM8" i="8"/>
  <c r="AP7" i="8"/>
  <c r="AO7" i="8"/>
  <c r="AN7" i="8"/>
  <c r="AM7" i="8"/>
  <c r="AP6" i="8"/>
  <c r="AO6" i="8"/>
  <c r="AN6" i="8"/>
  <c r="AM6" i="8"/>
  <c r="AP5" i="8"/>
  <c r="AO5" i="8"/>
  <c r="AN5" i="8"/>
  <c r="AM5" i="8"/>
  <c r="AP4" i="8"/>
  <c r="AO4" i="8"/>
  <c r="AN4" i="8"/>
  <c r="AM4" i="8"/>
  <c r="AP3" i="8"/>
  <c r="AO3" i="8"/>
  <c r="AN3" i="8"/>
  <c r="AM3" i="8"/>
  <c r="D31" i="7"/>
  <c r="D30" i="7"/>
  <c r="D29" i="7"/>
  <c r="D28" i="7"/>
  <c r="D27" i="7"/>
  <c r="D26" i="7"/>
  <c r="D25" i="7"/>
  <c r="D10" i="7"/>
  <c r="D9" i="7"/>
  <c r="D8" i="7"/>
  <c r="D7" i="7"/>
  <c r="D6" i="7"/>
  <c r="D5" i="7"/>
  <c r="D4" i="7"/>
  <c r="D3" i="7"/>
  <c r="AK2" i="7"/>
  <c r="AJ2" i="7"/>
  <c r="AI2" i="7"/>
  <c r="AH2" i="7"/>
  <c r="AH33" i="7" s="1"/>
  <c r="AG2" i="7"/>
  <c r="AF2" i="7"/>
  <c r="AE2" i="7"/>
  <c r="AD2" i="7"/>
  <c r="AC2" i="7"/>
  <c r="AB2" i="7"/>
  <c r="AA2" i="7"/>
  <c r="Z2" i="7"/>
  <c r="Z35" i="7" s="1"/>
  <c r="Y2" i="7"/>
  <c r="X2" i="7"/>
  <c r="W2" i="7"/>
  <c r="V2" i="7"/>
  <c r="V34" i="7" s="1"/>
  <c r="U2" i="7"/>
  <c r="T2" i="7"/>
  <c r="S2" i="7"/>
  <c r="R2" i="7"/>
  <c r="Q2" i="7"/>
  <c r="P2" i="7"/>
  <c r="O2" i="7"/>
  <c r="N2" i="7"/>
  <c r="N35" i="7" s="1"/>
  <c r="M2" i="7"/>
  <c r="L2" i="7"/>
  <c r="J34" i="7"/>
  <c r="AL31" i="7"/>
  <c r="AP37" i="8" l="1"/>
  <c r="AO37" i="8"/>
  <c r="AN37" i="8"/>
  <c r="AM37" i="8"/>
  <c r="AK36" i="7"/>
  <c r="G36" i="7"/>
  <c r="K36" i="7"/>
  <c r="W36" i="7"/>
  <c r="AA36" i="7"/>
  <c r="AL19" i="7"/>
  <c r="J32" i="7"/>
  <c r="J36" i="7" s="1"/>
  <c r="R32" i="7"/>
  <c r="AD32" i="7"/>
  <c r="J33" i="7"/>
  <c r="V33" i="7"/>
  <c r="F34" i="7"/>
  <c r="N34" i="7"/>
  <c r="AD34" i="7"/>
  <c r="J35" i="7"/>
  <c r="V35" i="7"/>
  <c r="AD35" i="7"/>
  <c r="AL3" i="7"/>
  <c r="AL5" i="7"/>
  <c r="AL7" i="7"/>
  <c r="AL9" i="7"/>
  <c r="AL12" i="7"/>
  <c r="AL16" i="7"/>
  <c r="AL20" i="7"/>
  <c r="AL24" i="7"/>
  <c r="AL26" i="7"/>
  <c r="AL28" i="7"/>
  <c r="AL30" i="7"/>
  <c r="G32" i="7"/>
  <c r="K32" i="7"/>
  <c r="O32" i="7"/>
  <c r="S32" i="7"/>
  <c r="W32" i="7"/>
  <c r="AA32" i="7"/>
  <c r="AE32" i="7"/>
  <c r="AI32" i="7"/>
  <c r="G33" i="7"/>
  <c r="K33" i="7"/>
  <c r="O33" i="7"/>
  <c r="S33" i="7"/>
  <c r="W33" i="7"/>
  <c r="AA33" i="7"/>
  <c r="AE33" i="7"/>
  <c r="AI33" i="7"/>
  <c r="G34" i="7"/>
  <c r="K34" i="7"/>
  <c r="O34" i="7"/>
  <c r="S34" i="7"/>
  <c r="W34" i="7"/>
  <c r="AA34" i="7"/>
  <c r="AE34" i="7"/>
  <c r="AI34" i="7"/>
  <c r="G35" i="7"/>
  <c r="K35" i="7"/>
  <c r="O35" i="7"/>
  <c r="S35" i="7"/>
  <c r="W35" i="7"/>
  <c r="AA35" i="7"/>
  <c r="AE35" i="7"/>
  <c r="AI35" i="7"/>
  <c r="AL15" i="7"/>
  <c r="AL23" i="7"/>
  <c r="F32" i="7"/>
  <c r="F36" i="7" s="1"/>
  <c r="V32" i="7"/>
  <c r="F33" i="7"/>
  <c r="R33" i="7"/>
  <c r="AD33" i="7"/>
  <c r="AH34" i="7"/>
  <c r="R35" i="7"/>
  <c r="AH35" i="7"/>
  <c r="Z36" i="7"/>
  <c r="AL13" i="7"/>
  <c r="AL17" i="7"/>
  <c r="AL21" i="7"/>
  <c r="H32" i="7"/>
  <c r="H36" i="7" s="1"/>
  <c r="L32" i="7"/>
  <c r="L36" i="7" s="1"/>
  <c r="P32" i="7"/>
  <c r="T32" i="7"/>
  <c r="X32" i="7"/>
  <c r="AB32" i="7"/>
  <c r="AB36" i="7" s="1"/>
  <c r="AF32" i="7"/>
  <c r="AJ32" i="7"/>
  <c r="H33" i="7"/>
  <c r="L33" i="7"/>
  <c r="P33" i="7"/>
  <c r="T33" i="7"/>
  <c r="X33" i="7"/>
  <c r="AB33" i="7"/>
  <c r="AF33" i="7"/>
  <c r="AJ33" i="7"/>
  <c r="H34" i="7"/>
  <c r="L34" i="7"/>
  <c r="P34" i="7"/>
  <c r="T34" i="7"/>
  <c r="X34" i="7"/>
  <c r="AB34" i="7"/>
  <c r="AF34" i="7"/>
  <c r="AJ34" i="7"/>
  <c r="H35" i="7"/>
  <c r="L35" i="7"/>
  <c r="P35" i="7"/>
  <c r="T35" i="7"/>
  <c r="X35" i="7"/>
  <c r="AB35" i="7"/>
  <c r="AF35" i="7"/>
  <c r="AJ35" i="7"/>
  <c r="AL11" i="7"/>
  <c r="N32" i="7"/>
  <c r="Z32" i="7"/>
  <c r="AH32" i="7"/>
  <c r="AH36" i="7" s="1"/>
  <c r="N33" i="7"/>
  <c r="N36" i="7" s="1"/>
  <c r="Z33" i="7"/>
  <c r="R34" i="7"/>
  <c r="Z34" i="7"/>
  <c r="F35" i="7"/>
  <c r="AL4" i="7"/>
  <c r="AL6" i="7"/>
  <c r="AL8" i="7"/>
  <c r="AL10" i="7"/>
  <c r="AL14" i="7"/>
  <c r="AL18" i="7"/>
  <c r="AL22" i="7"/>
  <c r="AL25" i="7"/>
  <c r="AL27" i="7"/>
  <c r="AL29" i="7"/>
  <c r="I32" i="7"/>
  <c r="I36" i="7" s="1"/>
  <c r="M32" i="7"/>
  <c r="Q32" i="7"/>
  <c r="Q36" i="7" s="1"/>
  <c r="U32" i="7"/>
  <c r="U36" i="7" s="1"/>
  <c r="Y32" i="7"/>
  <c r="AC32" i="7"/>
  <c r="AG32" i="7"/>
  <c r="AG36" i="7" s="1"/>
  <c r="AK32" i="7"/>
  <c r="I33" i="7"/>
  <c r="M33" i="7"/>
  <c r="Q33" i="7"/>
  <c r="U33" i="7"/>
  <c r="Y33" i="7"/>
  <c r="AC33" i="7"/>
  <c r="AG33" i="7"/>
  <c r="AK33" i="7"/>
  <c r="I34" i="7"/>
  <c r="M34" i="7"/>
  <c r="Q34" i="7"/>
  <c r="U34" i="7"/>
  <c r="Y34" i="7"/>
  <c r="AC34" i="7"/>
  <c r="AG34" i="7"/>
  <c r="AK34" i="7"/>
  <c r="I35" i="7"/>
  <c r="M35" i="7"/>
  <c r="Q35" i="7"/>
  <c r="U35" i="7"/>
  <c r="Y35" i="7"/>
  <c r="AC35" i="7"/>
  <c r="AG35" i="7"/>
  <c r="AK35" i="7"/>
  <c r="M36" i="7" l="1"/>
  <c r="X36" i="7"/>
  <c r="AE36" i="7"/>
  <c r="O36" i="7"/>
  <c r="Y36" i="7"/>
  <c r="AJ36" i="7"/>
  <c r="T36" i="7"/>
  <c r="AF36" i="7"/>
  <c r="P36" i="7"/>
  <c r="AD36" i="7"/>
  <c r="AC36" i="7"/>
  <c r="V36" i="7"/>
  <c r="AI36" i="7"/>
  <c r="S36" i="7"/>
  <c r="R36" i="7"/>
  <c r="D31" i="6"/>
  <c r="D30" i="6"/>
  <c r="D29" i="6"/>
  <c r="D28" i="6"/>
  <c r="D27" i="6"/>
  <c r="D26" i="6"/>
  <c r="D25" i="6"/>
  <c r="D10" i="6"/>
  <c r="D9" i="6"/>
  <c r="D8" i="6"/>
  <c r="D7" i="6"/>
  <c r="D6" i="6"/>
  <c r="D5" i="6"/>
  <c r="D4" i="6"/>
  <c r="D3" i="6"/>
  <c r="AK2" i="6"/>
  <c r="AK34" i="6" s="1"/>
  <c r="AJ2" i="6"/>
  <c r="AI2" i="6"/>
  <c r="AH2" i="6"/>
  <c r="AG2" i="6"/>
  <c r="AF2" i="6"/>
  <c r="AE2" i="6"/>
  <c r="AD2" i="6"/>
  <c r="AC2" i="6"/>
  <c r="AB2" i="6"/>
  <c r="AA2" i="6"/>
  <c r="Z2" i="6"/>
  <c r="Y2" i="6"/>
  <c r="X2" i="6"/>
  <c r="W2" i="6"/>
  <c r="V2" i="6"/>
  <c r="U2" i="6"/>
  <c r="T2" i="6"/>
  <c r="S2" i="6"/>
  <c r="R2" i="6"/>
  <c r="Q2" i="6"/>
  <c r="P2" i="6"/>
  <c r="O2" i="6"/>
  <c r="N2" i="6"/>
  <c r="M2" i="6"/>
  <c r="L2" i="6"/>
  <c r="K2" i="6"/>
  <c r="J2" i="6"/>
  <c r="I2" i="6"/>
  <c r="I32" i="6" s="1"/>
  <c r="H2" i="6"/>
  <c r="AL27" i="6" s="1"/>
  <c r="AL37" i="5"/>
  <c r="AK37" i="5"/>
  <c r="AJ37" i="5"/>
  <c r="AI37" i="5"/>
  <c r="AH37" i="5"/>
  <c r="AG37" i="5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AL36" i="5"/>
  <c r="AK36" i="5"/>
  <c r="AJ36" i="5"/>
  <c r="AI36" i="5"/>
  <c r="AH36" i="5"/>
  <c r="AG36" i="5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H37" i="5" s="1"/>
  <c r="G36" i="5"/>
  <c r="G37" i="5" s="1"/>
  <c r="AL35" i="5"/>
  <c r="AK35" i="5"/>
  <c r="AJ35" i="5"/>
  <c r="AI35" i="5"/>
  <c r="AH35" i="5"/>
  <c r="AG35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AL34" i="5"/>
  <c r="AK34" i="5"/>
  <c r="AJ34" i="5"/>
  <c r="AI34" i="5"/>
  <c r="AH34" i="5"/>
  <c r="AG34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AL33" i="5"/>
  <c r="AK33" i="5"/>
  <c r="AJ33" i="5"/>
  <c r="AI33" i="5"/>
  <c r="AH33" i="5"/>
  <c r="AG33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AP32" i="5"/>
  <c r="AO32" i="5"/>
  <c r="AN32" i="5"/>
  <c r="AM32" i="5"/>
  <c r="AP31" i="5"/>
  <c r="AO31" i="5"/>
  <c r="AN31" i="5"/>
  <c r="AM31" i="5"/>
  <c r="AP30" i="5"/>
  <c r="AO30" i="5"/>
  <c r="AN30" i="5"/>
  <c r="AM30" i="5"/>
  <c r="AP29" i="5"/>
  <c r="AO29" i="5"/>
  <c r="AN29" i="5"/>
  <c r="AM29" i="5"/>
  <c r="AP28" i="5"/>
  <c r="AO28" i="5"/>
  <c r="AN28" i="5"/>
  <c r="AM28" i="5"/>
  <c r="AP27" i="5"/>
  <c r="AO27" i="5"/>
  <c r="AN27" i="5"/>
  <c r="AM27" i="5"/>
  <c r="AP26" i="5"/>
  <c r="AO26" i="5"/>
  <c r="AN26" i="5"/>
  <c r="AM26" i="5"/>
  <c r="AP25" i="5"/>
  <c r="AO25" i="5"/>
  <c r="AN25" i="5"/>
  <c r="AM25" i="5"/>
  <c r="AP24" i="5"/>
  <c r="AO24" i="5"/>
  <c r="AN24" i="5"/>
  <c r="AM24" i="5"/>
  <c r="AP23" i="5"/>
  <c r="AO23" i="5"/>
  <c r="AN23" i="5"/>
  <c r="AM23" i="5"/>
  <c r="AP22" i="5"/>
  <c r="AO22" i="5"/>
  <c r="AN22" i="5"/>
  <c r="AM22" i="5"/>
  <c r="AP21" i="5"/>
  <c r="AO21" i="5"/>
  <c r="AN21" i="5"/>
  <c r="AM21" i="5"/>
  <c r="AP20" i="5"/>
  <c r="AO20" i="5"/>
  <c r="AN20" i="5"/>
  <c r="AM20" i="5"/>
  <c r="AP19" i="5"/>
  <c r="AO19" i="5"/>
  <c r="AN19" i="5"/>
  <c r="AM19" i="5"/>
  <c r="AP18" i="5"/>
  <c r="AO18" i="5"/>
  <c r="AN18" i="5"/>
  <c r="AM18" i="5"/>
  <c r="AP17" i="5"/>
  <c r="AO17" i="5"/>
  <c r="AN17" i="5"/>
  <c r="AM17" i="5"/>
  <c r="AP16" i="5"/>
  <c r="AO16" i="5"/>
  <c r="AN16" i="5"/>
  <c r="AM16" i="5"/>
  <c r="AP15" i="5"/>
  <c r="AO15" i="5"/>
  <c r="AN15" i="5"/>
  <c r="AM15" i="5"/>
  <c r="AP14" i="5"/>
  <c r="AO14" i="5"/>
  <c r="AN14" i="5"/>
  <c r="AM14" i="5"/>
  <c r="AP13" i="5"/>
  <c r="AO13" i="5"/>
  <c r="AN13" i="5"/>
  <c r="AM13" i="5"/>
  <c r="AP12" i="5"/>
  <c r="AO12" i="5"/>
  <c r="AN12" i="5"/>
  <c r="AM12" i="5"/>
  <c r="AP11" i="5"/>
  <c r="AO11" i="5"/>
  <c r="AN11" i="5"/>
  <c r="AM11" i="5"/>
  <c r="AP10" i="5"/>
  <c r="AO10" i="5"/>
  <c r="AN10" i="5"/>
  <c r="AM10" i="5"/>
  <c r="AP9" i="5"/>
  <c r="AO9" i="5"/>
  <c r="AN9" i="5"/>
  <c r="AM9" i="5"/>
  <c r="AP8" i="5"/>
  <c r="AO8" i="5"/>
  <c r="AN8" i="5"/>
  <c r="AM8" i="5"/>
  <c r="AP7" i="5"/>
  <c r="AO7" i="5"/>
  <c r="AN7" i="5"/>
  <c r="AM7" i="5"/>
  <c r="AP6" i="5"/>
  <c r="AO6" i="5"/>
  <c r="AN6" i="5"/>
  <c r="AM6" i="5"/>
  <c r="AP5" i="5"/>
  <c r="AO5" i="5"/>
  <c r="AN5" i="5"/>
  <c r="AM5" i="5"/>
  <c r="AP4" i="5"/>
  <c r="AO4" i="5"/>
  <c r="AN4" i="5"/>
  <c r="AM4" i="5"/>
  <c r="AP3" i="5"/>
  <c r="AO3" i="5"/>
  <c r="AN3" i="5"/>
  <c r="AM3" i="5"/>
  <c r="AL30" i="6" l="1"/>
  <c r="Y36" i="6"/>
  <c r="AL13" i="6"/>
  <c r="AL21" i="6"/>
  <c r="AL6" i="6"/>
  <c r="AL8" i="6"/>
  <c r="AL14" i="6"/>
  <c r="AL25" i="6"/>
  <c r="AL31" i="6"/>
  <c r="Q32" i="6"/>
  <c r="Y32" i="6"/>
  <c r="AG32" i="6"/>
  <c r="I33" i="6"/>
  <c r="Q33" i="6"/>
  <c r="Y33" i="6"/>
  <c r="AG33" i="6"/>
  <c r="I34" i="6"/>
  <c r="Q34" i="6"/>
  <c r="Y34" i="6"/>
  <c r="AG34" i="6"/>
  <c r="I35" i="6"/>
  <c r="I36" i="6" s="1"/>
  <c r="Q35" i="6"/>
  <c r="Y35" i="6"/>
  <c r="AK35" i="6"/>
  <c r="AL11" i="6"/>
  <c r="AL15" i="6"/>
  <c r="AL19" i="6"/>
  <c r="AL23" i="6"/>
  <c r="F32" i="6"/>
  <c r="J32" i="6"/>
  <c r="N32" i="6"/>
  <c r="R32" i="6"/>
  <c r="V32" i="6"/>
  <c r="Z32" i="6"/>
  <c r="AD32" i="6"/>
  <c r="AH32" i="6"/>
  <c r="F33" i="6"/>
  <c r="J33" i="6"/>
  <c r="N33" i="6"/>
  <c r="R33" i="6"/>
  <c r="V33" i="6"/>
  <c r="Z33" i="6"/>
  <c r="AD33" i="6"/>
  <c r="AH33" i="6"/>
  <c r="F34" i="6"/>
  <c r="J34" i="6"/>
  <c r="N34" i="6"/>
  <c r="R34" i="6"/>
  <c r="V34" i="6"/>
  <c r="Z34" i="6"/>
  <c r="AD34" i="6"/>
  <c r="AH34" i="6"/>
  <c r="F35" i="6"/>
  <c r="J35" i="6"/>
  <c r="N35" i="6"/>
  <c r="R35" i="6"/>
  <c r="V35" i="6"/>
  <c r="Z35" i="6"/>
  <c r="AD35" i="6"/>
  <c r="AH35" i="6"/>
  <c r="F36" i="6"/>
  <c r="AL4" i="6"/>
  <c r="AL10" i="6"/>
  <c r="AL18" i="6"/>
  <c r="AL22" i="6"/>
  <c r="AL29" i="6"/>
  <c r="M32" i="6"/>
  <c r="M36" i="6" s="1"/>
  <c r="U32" i="6"/>
  <c r="AC32" i="6"/>
  <c r="AK32" i="6"/>
  <c r="AK36" i="6" s="1"/>
  <c r="M33" i="6"/>
  <c r="U33" i="6"/>
  <c r="AC33" i="6"/>
  <c r="AK33" i="6"/>
  <c r="M34" i="6"/>
  <c r="U34" i="6"/>
  <c r="AC34" i="6"/>
  <c r="M35" i="6"/>
  <c r="U35" i="6"/>
  <c r="AC35" i="6"/>
  <c r="AC36" i="6" s="1"/>
  <c r="AG35" i="6"/>
  <c r="AL3" i="6"/>
  <c r="AL5" i="6"/>
  <c r="AL7" i="6"/>
  <c r="AL9" i="6"/>
  <c r="AL12" i="6"/>
  <c r="AL16" i="6"/>
  <c r="AL20" i="6"/>
  <c r="AL24" i="6"/>
  <c r="AL26" i="6"/>
  <c r="AL28" i="6"/>
  <c r="G32" i="6"/>
  <c r="G36" i="6" s="1"/>
  <c r="K32" i="6"/>
  <c r="O32" i="6"/>
  <c r="S32" i="6"/>
  <c r="S36" i="6" s="1"/>
  <c r="W32" i="6"/>
  <c r="AA32" i="6"/>
  <c r="AE32" i="6"/>
  <c r="AI32" i="6"/>
  <c r="AI36" i="6" s="1"/>
  <c r="G33" i="6"/>
  <c r="K33" i="6"/>
  <c r="O33" i="6"/>
  <c r="S33" i="6"/>
  <c r="W33" i="6"/>
  <c r="AA33" i="6"/>
  <c r="AE33" i="6"/>
  <c r="AI33" i="6"/>
  <c r="G34" i="6"/>
  <c r="K34" i="6"/>
  <c r="O34" i="6"/>
  <c r="S34" i="6"/>
  <c r="W34" i="6"/>
  <c r="AA34" i="6"/>
  <c r="AE34" i="6"/>
  <c r="AI34" i="6"/>
  <c r="G35" i="6"/>
  <c r="K35" i="6"/>
  <c r="O35" i="6"/>
  <c r="S35" i="6"/>
  <c r="W35" i="6"/>
  <c r="AA35" i="6"/>
  <c r="AE35" i="6"/>
  <c r="AI35" i="6"/>
  <c r="AL17" i="6"/>
  <c r="H32" i="6"/>
  <c r="L32" i="6"/>
  <c r="P32" i="6"/>
  <c r="T32" i="6"/>
  <c r="X32" i="6"/>
  <c r="AB32" i="6"/>
  <c r="AF32" i="6"/>
  <c r="AJ32" i="6"/>
  <c r="H33" i="6"/>
  <c r="L33" i="6"/>
  <c r="P33" i="6"/>
  <c r="T33" i="6"/>
  <c r="X33" i="6"/>
  <c r="AB33" i="6"/>
  <c r="AF33" i="6"/>
  <c r="AJ33" i="6"/>
  <c r="H34" i="6"/>
  <c r="L34" i="6"/>
  <c r="P34" i="6"/>
  <c r="T34" i="6"/>
  <c r="X34" i="6"/>
  <c r="AB34" i="6"/>
  <c r="AF34" i="6"/>
  <c r="AJ34" i="6"/>
  <c r="H35" i="6"/>
  <c r="L35" i="6"/>
  <c r="P35" i="6"/>
  <c r="T35" i="6"/>
  <c r="X35" i="6"/>
  <c r="AB35" i="6"/>
  <c r="AF35" i="6"/>
  <c r="AJ35" i="6"/>
  <c r="H36" i="6"/>
  <c r="AP37" i="5"/>
  <c r="AO37" i="5"/>
  <c r="AM37" i="5"/>
  <c r="AN37" i="5"/>
  <c r="AB36" i="6" l="1"/>
  <c r="Z36" i="6"/>
  <c r="J36" i="6"/>
  <c r="AG36" i="6"/>
  <c r="AF36" i="6"/>
  <c r="AD36" i="6"/>
  <c r="N36" i="6"/>
  <c r="L36" i="6"/>
  <c r="AE36" i="6"/>
  <c r="O36" i="6"/>
  <c r="X36" i="6"/>
  <c r="AA36" i="6"/>
  <c r="K36" i="6"/>
  <c r="V36" i="6"/>
  <c r="P36" i="6"/>
  <c r="AJ36" i="6"/>
  <c r="T36" i="6"/>
  <c r="W36" i="6"/>
  <c r="U36" i="6"/>
  <c r="AH36" i="6"/>
  <c r="R36" i="6"/>
  <c r="Q36" i="6"/>
  <c r="D31" i="4"/>
  <c r="D30" i="4"/>
  <c r="D29" i="4"/>
  <c r="D28" i="4"/>
  <c r="D27" i="4"/>
  <c r="D26" i="4"/>
  <c r="D25" i="4"/>
  <c r="D10" i="4"/>
  <c r="D9" i="4"/>
  <c r="D8" i="4"/>
  <c r="D7" i="4"/>
  <c r="D6" i="4"/>
  <c r="D5" i="4"/>
  <c r="D4" i="4"/>
  <c r="D3" i="4"/>
  <c r="AK2" i="4"/>
  <c r="AJ2" i="4"/>
  <c r="AI2" i="4"/>
  <c r="AH2" i="4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AL31" i="4" s="1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G37" i="3" s="1"/>
  <c r="AL35" i="3"/>
  <c r="AK35" i="3"/>
  <c r="AJ35" i="3"/>
  <c r="AI35" i="3"/>
  <c r="AH35" i="3"/>
  <c r="AG35" i="3"/>
  <c r="AF35" i="3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AL34" i="3"/>
  <c r="AK34" i="3"/>
  <c r="AJ34" i="3"/>
  <c r="AI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AL33" i="3"/>
  <c r="AK33" i="3"/>
  <c r="AJ33" i="3"/>
  <c r="AI33" i="3"/>
  <c r="AH33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AP32" i="3"/>
  <c r="AO32" i="3"/>
  <c r="AN32" i="3"/>
  <c r="AM32" i="3"/>
  <c r="AP31" i="3"/>
  <c r="AO31" i="3"/>
  <c r="AN31" i="3"/>
  <c r="AM31" i="3"/>
  <c r="AP30" i="3"/>
  <c r="AO30" i="3"/>
  <c r="AN30" i="3"/>
  <c r="AM30" i="3"/>
  <c r="AP29" i="3"/>
  <c r="AO29" i="3"/>
  <c r="AN29" i="3"/>
  <c r="AM29" i="3"/>
  <c r="AP28" i="3"/>
  <c r="AO28" i="3"/>
  <c r="AN28" i="3"/>
  <c r="AM28" i="3"/>
  <c r="AP27" i="3"/>
  <c r="AO27" i="3"/>
  <c r="AN27" i="3"/>
  <c r="AM27" i="3"/>
  <c r="AP26" i="3"/>
  <c r="AO26" i="3"/>
  <c r="AN26" i="3"/>
  <c r="AM26" i="3"/>
  <c r="AP25" i="3"/>
  <c r="AO25" i="3"/>
  <c r="AN25" i="3"/>
  <c r="AM25" i="3"/>
  <c r="AP24" i="3"/>
  <c r="AO24" i="3"/>
  <c r="AN24" i="3"/>
  <c r="AM24" i="3"/>
  <c r="AP23" i="3"/>
  <c r="AO23" i="3"/>
  <c r="AN23" i="3"/>
  <c r="AM23" i="3"/>
  <c r="AP22" i="3"/>
  <c r="AO22" i="3"/>
  <c r="AN22" i="3"/>
  <c r="AM22" i="3"/>
  <c r="AP21" i="3"/>
  <c r="AO21" i="3"/>
  <c r="AN21" i="3"/>
  <c r="AM21" i="3"/>
  <c r="AP20" i="3"/>
  <c r="AO20" i="3"/>
  <c r="AN20" i="3"/>
  <c r="AM20" i="3"/>
  <c r="AP19" i="3"/>
  <c r="AO19" i="3"/>
  <c r="AN19" i="3"/>
  <c r="AM19" i="3"/>
  <c r="AP18" i="3"/>
  <c r="AO18" i="3"/>
  <c r="AN18" i="3"/>
  <c r="AM18" i="3"/>
  <c r="AP17" i="3"/>
  <c r="AO17" i="3"/>
  <c r="AN17" i="3"/>
  <c r="AM17" i="3"/>
  <c r="AP16" i="3"/>
  <c r="AO16" i="3"/>
  <c r="AN16" i="3"/>
  <c r="AM16" i="3"/>
  <c r="AP15" i="3"/>
  <c r="AO15" i="3"/>
  <c r="AN15" i="3"/>
  <c r="AM15" i="3"/>
  <c r="AP14" i="3"/>
  <c r="AO14" i="3"/>
  <c r="AN14" i="3"/>
  <c r="AM14" i="3"/>
  <c r="AP13" i="3"/>
  <c r="AO13" i="3"/>
  <c r="AN13" i="3"/>
  <c r="AM13" i="3"/>
  <c r="AP12" i="3"/>
  <c r="AO12" i="3"/>
  <c r="AN12" i="3"/>
  <c r="AM12" i="3"/>
  <c r="AP11" i="3"/>
  <c r="AO11" i="3"/>
  <c r="AN11" i="3"/>
  <c r="AM11" i="3"/>
  <c r="AP10" i="3"/>
  <c r="AO10" i="3"/>
  <c r="AN10" i="3"/>
  <c r="AM10" i="3"/>
  <c r="AP9" i="3"/>
  <c r="AO9" i="3"/>
  <c r="AN9" i="3"/>
  <c r="AM9" i="3"/>
  <c r="AP8" i="3"/>
  <c r="AO8" i="3"/>
  <c r="AN8" i="3"/>
  <c r="AM8" i="3"/>
  <c r="AP7" i="3"/>
  <c r="AO7" i="3"/>
  <c r="AN7" i="3"/>
  <c r="AM7" i="3"/>
  <c r="AP6" i="3"/>
  <c r="AO6" i="3"/>
  <c r="AN6" i="3"/>
  <c r="AM6" i="3"/>
  <c r="AP5" i="3"/>
  <c r="AO5" i="3"/>
  <c r="AN5" i="3"/>
  <c r="AM5" i="3"/>
  <c r="AP4" i="3"/>
  <c r="AO4" i="3"/>
  <c r="AN4" i="3"/>
  <c r="AM4" i="3"/>
  <c r="AP3" i="3"/>
  <c r="AO3" i="3"/>
  <c r="AN3" i="3"/>
  <c r="AM3" i="3"/>
  <c r="AL11" i="4" l="1"/>
  <c r="AL15" i="4"/>
  <c r="AL19" i="4"/>
  <c r="AL23" i="4"/>
  <c r="F32" i="4"/>
  <c r="J32" i="4"/>
  <c r="N32" i="4"/>
  <c r="R32" i="4"/>
  <c r="V32" i="4"/>
  <c r="Z32" i="4"/>
  <c r="AD32" i="4"/>
  <c r="AH32" i="4"/>
  <c r="F33" i="4"/>
  <c r="J33" i="4"/>
  <c r="N33" i="4"/>
  <c r="R33" i="4"/>
  <c r="V33" i="4"/>
  <c r="Z33" i="4"/>
  <c r="AD33" i="4"/>
  <c r="AH33" i="4"/>
  <c r="F34" i="4"/>
  <c r="J34" i="4"/>
  <c r="N34" i="4"/>
  <c r="R34" i="4"/>
  <c r="V34" i="4"/>
  <c r="Z34" i="4"/>
  <c r="AD34" i="4"/>
  <c r="AH34" i="4"/>
  <c r="F35" i="4"/>
  <c r="F36" i="4" s="1"/>
  <c r="J35" i="4"/>
  <c r="N35" i="4"/>
  <c r="R35" i="4"/>
  <c r="V35" i="4"/>
  <c r="Z35" i="4"/>
  <c r="AD35" i="4"/>
  <c r="AH35" i="4"/>
  <c r="AL3" i="4"/>
  <c r="AL5" i="4"/>
  <c r="AL7" i="4"/>
  <c r="AL9" i="4"/>
  <c r="AL12" i="4"/>
  <c r="AL16" i="4"/>
  <c r="AL20" i="4"/>
  <c r="AL24" i="4"/>
  <c r="AL26" i="4"/>
  <c r="AL28" i="4"/>
  <c r="AL30" i="4"/>
  <c r="G32" i="4"/>
  <c r="K32" i="4"/>
  <c r="K36" i="4" s="1"/>
  <c r="O32" i="4"/>
  <c r="S32" i="4"/>
  <c r="W32" i="4"/>
  <c r="AA32" i="4"/>
  <c r="AA36" i="4" s="1"/>
  <c r="AE32" i="4"/>
  <c r="AI32" i="4"/>
  <c r="G33" i="4"/>
  <c r="K33" i="4"/>
  <c r="O33" i="4"/>
  <c r="S33" i="4"/>
  <c r="W33" i="4"/>
  <c r="AA33" i="4"/>
  <c r="AE33" i="4"/>
  <c r="AI33" i="4"/>
  <c r="G34" i="4"/>
  <c r="K34" i="4"/>
  <c r="O34" i="4"/>
  <c r="S34" i="4"/>
  <c r="W34" i="4"/>
  <c r="AA34" i="4"/>
  <c r="AE34" i="4"/>
  <c r="AI34" i="4"/>
  <c r="G35" i="4"/>
  <c r="K35" i="4"/>
  <c r="O35" i="4"/>
  <c r="S35" i="4"/>
  <c r="W35" i="4"/>
  <c r="AA35" i="4"/>
  <c r="AE35" i="4"/>
  <c r="AI35" i="4"/>
  <c r="AL13" i="4"/>
  <c r="AL17" i="4"/>
  <c r="AL21" i="4"/>
  <c r="H32" i="4"/>
  <c r="L32" i="4"/>
  <c r="P32" i="4"/>
  <c r="T32" i="4"/>
  <c r="X32" i="4"/>
  <c r="AB32" i="4"/>
  <c r="AF32" i="4"/>
  <c r="AJ32" i="4"/>
  <c r="H33" i="4"/>
  <c r="L33" i="4"/>
  <c r="P33" i="4"/>
  <c r="T33" i="4"/>
  <c r="X33" i="4"/>
  <c r="AB33" i="4"/>
  <c r="AF33" i="4"/>
  <c r="AJ33" i="4"/>
  <c r="H34" i="4"/>
  <c r="L34" i="4"/>
  <c r="P34" i="4"/>
  <c r="T34" i="4"/>
  <c r="T36" i="4" s="1"/>
  <c r="X34" i="4"/>
  <c r="AB34" i="4"/>
  <c r="AF34" i="4"/>
  <c r="AJ34" i="4"/>
  <c r="H35" i="4"/>
  <c r="L35" i="4"/>
  <c r="P35" i="4"/>
  <c r="T35" i="4"/>
  <c r="X35" i="4"/>
  <c r="AB35" i="4"/>
  <c r="AF35" i="4"/>
  <c r="AJ35" i="4"/>
  <c r="AL4" i="4"/>
  <c r="AL6" i="4"/>
  <c r="AL8" i="4"/>
  <c r="AL10" i="4"/>
  <c r="AL14" i="4"/>
  <c r="AL18" i="4"/>
  <c r="AL22" i="4"/>
  <c r="AL25" i="4"/>
  <c r="AL27" i="4"/>
  <c r="AL29" i="4"/>
  <c r="I32" i="4"/>
  <c r="M32" i="4"/>
  <c r="Q32" i="4"/>
  <c r="U32" i="4"/>
  <c r="Y32" i="4"/>
  <c r="AC32" i="4"/>
  <c r="AG32" i="4"/>
  <c r="AK32" i="4"/>
  <c r="I33" i="4"/>
  <c r="M33" i="4"/>
  <c r="Q33" i="4"/>
  <c r="U33" i="4"/>
  <c r="Y33" i="4"/>
  <c r="AC33" i="4"/>
  <c r="AG33" i="4"/>
  <c r="AK33" i="4"/>
  <c r="I34" i="4"/>
  <c r="M34" i="4"/>
  <c r="Q34" i="4"/>
  <c r="U34" i="4"/>
  <c r="Y34" i="4"/>
  <c r="AC34" i="4"/>
  <c r="AG34" i="4"/>
  <c r="AK34" i="4"/>
  <c r="I35" i="4"/>
  <c r="M35" i="4"/>
  <c r="Q35" i="4"/>
  <c r="U35" i="4"/>
  <c r="Y35" i="4"/>
  <c r="AC35" i="4"/>
  <c r="AG35" i="4"/>
  <c r="AK35" i="4"/>
  <c r="AP37" i="3"/>
  <c r="AO37" i="3"/>
  <c r="AN37" i="3"/>
  <c r="AM37" i="3"/>
  <c r="AM30" i="1"/>
  <c r="AN30" i="1"/>
  <c r="AO30" i="1"/>
  <c r="AP30" i="1"/>
  <c r="AJ36" i="4" l="1"/>
  <c r="AE36" i="4"/>
  <c r="Z36" i="4"/>
  <c r="Y36" i="4"/>
  <c r="I36" i="4"/>
  <c r="AF36" i="4"/>
  <c r="P36" i="4"/>
  <c r="V36" i="4"/>
  <c r="O36" i="4"/>
  <c r="J36" i="4"/>
  <c r="AK36" i="4"/>
  <c r="U36" i="4"/>
  <c r="AB36" i="4"/>
  <c r="L36" i="4"/>
  <c r="W36" i="4"/>
  <c r="G36" i="4"/>
  <c r="AH36" i="4"/>
  <c r="R36" i="4"/>
  <c r="AC36" i="4"/>
  <c r="M36" i="4"/>
  <c r="AG36" i="4"/>
  <c r="Q36" i="4"/>
  <c r="X36" i="4"/>
  <c r="H36" i="4"/>
  <c r="AI36" i="4"/>
  <c r="S36" i="4"/>
  <c r="AD36" i="4"/>
  <c r="N36" i="4"/>
  <c r="H35" i="2"/>
  <c r="I35" i="2"/>
  <c r="J35" i="2"/>
  <c r="K35" i="2"/>
  <c r="L2" i="2"/>
  <c r="L35" i="2" s="1"/>
  <c r="M2" i="2"/>
  <c r="M35" i="2" s="1"/>
  <c r="N2" i="2"/>
  <c r="N35" i="2" s="1"/>
  <c r="O2" i="2"/>
  <c r="O35" i="2" s="1"/>
  <c r="P2" i="2"/>
  <c r="P35" i="2" s="1"/>
  <c r="Q2" i="2"/>
  <c r="Q35" i="2" s="1"/>
  <c r="R2" i="2"/>
  <c r="R35" i="2" s="1"/>
  <c r="S2" i="2"/>
  <c r="S35" i="2" s="1"/>
  <c r="T2" i="2"/>
  <c r="T35" i="2" s="1"/>
  <c r="U2" i="2"/>
  <c r="U35" i="2" s="1"/>
  <c r="V2" i="2"/>
  <c r="V35" i="2" s="1"/>
  <c r="W2" i="2"/>
  <c r="W35" i="2" s="1"/>
  <c r="X2" i="2"/>
  <c r="X35" i="2" s="1"/>
  <c r="Y2" i="2"/>
  <c r="Y35" i="2" s="1"/>
  <c r="Z2" i="2"/>
  <c r="Z35" i="2" s="1"/>
  <c r="AA2" i="2"/>
  <c r="AA35" i="2" s="1"/>
  <c r="AB2" i="2"/>
  <c r="AB35" i="2" s="1"/>
  <c r="AC2" i="2"/>
  <c r="AC35" i="2" s="1"/>
  <c r="AD2" i="2"/>
  <c r="AD35" i="2" s="1"/>
  <c r="AE2" i="2"/>
  <c r="AE35" i="2" s="1"/>
  <c r="AF2" i="2"/>
  <c r="AF35" i="2" s="1"/>
  <c r="AG2" i="2"/>
  <c r="AG35" i="2" s="1"/>
  <c r="AH2" i="2"/>
  <c r="AH35" i="2" s="1"/>
  <c r="AI2" i="2"/>
  <c r="AI35" i="2" s="1"/>
  <c r="AJ2" i="2"/>
  <c r="AJ35" i="2" s="1"/>
  <c r="AK2" i="2"/>
  <c r="AK35" i="2" s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AP32" i="1"/>
  <c r="AO32" i="1"/>
  <c r="AN32" i="1"/>
  <c r="AM32" i="1"/>
  <c r="AP31" i="1"/>
  <c r="AO31" i="1"/>
  <c r="AN31" i="1"/>
  <c r="AM31" i="1"/>
  <c r="AP29" i="1"/>
  <c r="AO29" i="1"/>
  <c r="AN29" i="1"/>
  <c r="AM29" i="1"/>
  <c r="AP28" i="1"/>
  <c r="AO28" i="1"/>
  <c r="AN28" i="1"/>
  <c r="AM28" i="1"/>
  <c r="AP27" i="1"/>
  <c r="AO27" i="1"/>
  <c r="AN27" i="1"/>
  <c r="AM27" i="1"/>
  <c r="AP26" i="1"/>
  <c r="AO26" i="1"/>
  <c r="AN26" i="1"/>
  <c r="AM26" i="1"/>
  <c r="AP25" i="1"/>
  <c r="AO25" i="1"/>
  <c r="AN25" i="1"/>
  <c r="AM25" i="1"/>
  <c r="AP24" i="1"/>
  <c r="AO24" i="1"/>
  <c r="AN24" i="1"/>
  <c r="AM24" i="1"/>
  <c r="AP23" i="1"/>
  <c r="AO23" i="1"/>
  <c r="AN23" i="1"/>
  <c r="AM23" i="1"/>
  <c r="AP22" i="1"/>
  <c r="AO22" i="1"/>
  <c r="AN22" i="1"/>
  <c r="AM22" i="1"/>
  <c r="AP21" i="1"/>
  <c r="AO21" i="1"/>
  <c r="AN21" i="1"/>
  <c r="AM21" i="1"/>
  <c r="AP20" i="1"/>
  <c r="AO20" i="1"/>
  <c r="AN20" i="1"/>
  <c r="AM20" i="1"/>
  <c r="AP19" i="1"/>
  <c r="AO19" i="1"/>
  <c r="AN19" i="1"/>
  <c r="AM19" i="1"/>
  <c r="AP18" i="1"/>
  <c r="AO18" i="1"/>
  <c r="AN18" i="1"/>
  <c r="AM18" i="1"/>
  <c r="AP17" i="1"/>
  <c r="AO17" i="1"/>
  <c r="AN17" i="1"/>
  <c r="AM17" i="1"/>
  <c r="AP16" i="1"/>
  <c r="AO16" i="1"/>
  <c r="AN16" i="1"/>
  <c r="AM16" i="1"/>
  <c r="AP15" i="1"/>
  <c r="AO15" i="1"/>
  <c r="AN15" i="1"/>
  <c r="AM15" i="1"/>
  <c r="AP14" i="1"/>
  <c r="AO14" i="1"/>
  <c r="AN14" i="1"/>
  <c r="AM14" i="1"/>
  <c r="AP13" i="1"/>
  <c r="AO13" i="1"/>
  <c r="AN13" i="1"/>
  <c r="AM13" i="1"/>
  <c r="AP12" i="1"/>
  <c r="AO12" i="1"/>
  <c r="AN12" i="1"/>
  <c r="AM12" i="1"/>
  <c r="AP11" i="1"/>
  <c r="AO11" i="1"/>
  <c r="AN11" i="1"/>
  <c r="AM11" i="1"/>
  <c r="AP10" i="1"/>
  <c r="AO10" i="1"/>
  <c r="AN10" i="1"/>
  <c r="AM10" i="1"/>
  <c r="AP9" i="1"/>
  <c r="AO9" i="1"/>
  <c r="AN9" i="1"/>
  <c r="AM9" i="1"/>
  <c r="AP8" i="1"/>
  <c r="AO8" i="1"/>
  <c r="AN8" i="1"/>
  <c r="AM8" i="1"/>
  <c r="AP7" i="1"/>
  <c r="AO7" i="1"/>
  <c r="AN7" i="1"/>
  <c r="AM7" i="1"/>
  <c r="AP6" i="1"/>
  <c r="AO6" i="1"/>
  <c r="AN6" i="1"/>
  <c r="AM6" i="1"/>
  <c r="AP5" i="1"/>
  <c r="AO5" i="1"/>
  <c r="AN5" i="1"/>
  <c r="AM5" i="1"/>
  <c r="AP4" i="1"/>
  <c r="AO4" i="1"/>
  <c r="AN4" i="1"/>
  <c r="AM4" i="1"/>
  <c r="AP3" i="1"/>
  <c r="AO3" i="1"/>
  <c r="AN3" i="1"/>
  <c r="AM3" i="1"/>
  <c r="K37" i="1" l="1"/>
  <c r="O37" i="1"/>
  <c r="S37" i="1"/>
  <c r="W37" i="1"/>
  <c r="AA37" i="1"/>
  <c r="AE37" i="1"/>
  <c r="AI37" i="1"/>
  <c r="H37" i="1"/>
  <c r="L37" i="1"/>
  <c r="P37" i="1"/>
  <c r="T37" i="1"/>
  <c r="X37" i="1"/>
  <c r="AB37" i="1"/>
  <c r="AF37" i="1"/>
  <c r="AJ37" i="1"/>
  <c r="I37" i="1"/>
  <c r="M37" i="1"/>
  <c r="Q37" i="1"/>
  <c r="U37" i="1"/>
  <c r="Y37" i="1"/>
  <c r="AC37" i="1"/>
  <c r="AG37" i="1"/>
  <c r="AK37" i="1"/>
  <c r="J37" i="1"/>
  <c r="N37" i="1"/>
  <c r="R37" i="1"/>
  <c r="V37" i="1"/>
  <c r="Z37" i="1"/>
  <c r="AD37" i="1"/>
  <c r="AH37" i="1"/>
  <c r="AL37" i="1"/>
  <c r="G37" i="1"/>
  <c r="AL30" i="2"/>
  <c r="U32" i="2"/>
  <c r="AK32" i="2"/>
  <c r="U33" i="2"/>
  <c r="AL31" i="2"/>
  <c r="I32" i="2"/>
  <c r="Y32" i="2"/>
  <c r="I33" i="2"/>
  <c r="Y33" i="2"/>
  <c r="M32" i="2"/>
  <c r="AC32" i="2"/>
  <c r="M33" i="2"/>
  <c r="AC33" i="2"/>
  <c r="Q32" i="2"/>
  <c r="AG32" i="2"/>
  <c r="Q33" i="2"/>
  <c r="I34" i="2"/>
  <c r="G32" i="2"/>
  <c r="K32" i="2"/>
  <c r="O32" i="2"/>
  <c r="S32" i="2"/>
  <c r="W32" i="2"/>
  <c r="AA32" i="2"/>
  <c r="AE32" i="2"/>
  <c r="AI32" i="2"/>
  <c r="G33" i="2"/>
  <c r="K33" i="2"/>
  <c r="O33" i="2"/>
  <c r="S33" i="2"/>
  <c r="W33" i="2"/>
  <c r="AA33" i="2"/>
  <c r="AE33" i="2"/>
  <c r="AI33" i="2"/>
  <c r="G34" i="2"/>
  <c r="K34" i="2"/>
  <c r="O34" i="2"/>
  <c r="S34" i="2"/>
  <c r="W34" i="2"/>
  <c r="AA34" i="2"/>
  <c r="AE34" i="2"/>
  <c r="AI34" i="2"/>
  <c r="G35" i="2"/>
  <c r="AL4" i="2"/>
  <c r="AL8" i="2"/>
  <c r="AL12" i="2"/>
  <c r="AL16" i="2"/>
  <c r="AL20" i="2"/>
  <c r="AL24" i="2"/>
  <c r="AL28" i="2"/>
  <c r="H32" i="2"/>
  <c r="L32" i="2"/>
  <c r="P32" i="2"/>
  <c r="T32" i="2"/>
  <c r="X32" i="2"/>
  <c r="AB32" i="2"/>
  <c r="AF32" i="2"/>
  <c r="AJ32" i="2"/>
  <c r="H33" i="2"/>
  <c r="L33" i="2"/>
  <c r="P33" i="2"/>
  <c r="T33" i="2"/>
  <c r="X33" i="2"/>
  <c r="AB33" i="2"/>
  <c r="AF33" i="2"/>
  <c r="AJ33" i="2"/>
  <c r="H34" i="2"/>
  <c r="L34" i="2"/>
  <c r="P34" i="2"/>
  <c r="T34" i="2"/>
  <c r="X34" i="2"/>
  <c r="AB34" i="2"/>
  <c r="AF34" i="2"/>
  <c r="AJ34" i="2"/>
  <c r="AL5" i="2"/>
  <c r="AL9" i="2"/>
  <c r="AL13" i="2"/>
  <c r="AL17" i="2"/>
  <c r="AL21" i="2"/>
  <c r="AL25" i="2"/>
  <c r="AL29" i="2"/>
  <c r="AG33" i="2"/>
  <c r="AK33" i="2"/>
  <c r="M34" i="2"/>
  <c r="Q34" i="2"/>
  <c r="U34" i="2"/>
  <c r="Y34" i="2"/>
  <c r="AC34" i="2"/>
  <c r="AG34" i="2"/>
  <c r="AK34" i="2"/>
  <c r="AL6" i="2"/>
  <c r="AL10" i="2"/>
  <c r="AL14" i="2"/>
  <c r="AL18" i="2"/>
  <c r="AL22" i="2"/>
  <c r="AL26" i="2"/>
  <c r="F32" i="2"/>
  <c r="J32" i="2"/>
  <c r="N32" i="2"/>
  <c r="R32" i="2"/>
  <c r="V32" i="2"/>
  <c r="Z32" i="2"/>
  <c r="AD32" i="2"/>
  <c r="AH32" i="2"/>
  <c r="F33" i="2"/>
  <c r="J33" i="2"/>
  <c r="N33" i="2"/>
  <c r="R33" i="2"/>
  <c r="V33" i="2"/>
  <c r="Z33" i="2"/>
  <c r="AD33" i="2"/>
  <c r="AH33" i="2"/>
  <c r="F34" i="2"/>
  <c r="J34" i="2"/>
  <c r="N34" i="2"/>
  <c r="R34" i="2"/>
  <c r="V34" i="2"/>
  <c r="Z34" i="2"/>
  <c r="AD34" i="2"/>
  <c r="AH34" i="2"/>
  <c r="F35" i="2"/>
  <c r="AL3" i="2"/>
  <c r="AL7" i="2"/>
  <c r="AL11" i="2"/>
  <c r="AL15" i="2"/>
  <c r="AL19" i="2"/>
  <c r="AL23" i="2"/>
  <c r="AL27" i="2"/>
  <c r="D31" i="2"/>
  <c r="D30" i="2"/>
  <c r="D29" i="2"/>
  <c r="D28" i="2"/>
  <c r="D27" i="2"/>
  <c r="D26" i="2"/>
  <c r="D25" i="2"/>
  <c r="D10" i="2"/>
  <c r="D9" i="2"/>
  <c r="D8" i="2"/>
  <c r="D7" i="2"/>
  <c r="D6" i="2"/>
  <c r="D5" i="2"/>
  <c r="D4" i="2"/>
  <c r="D3" i="2"/>
  <c r="U36" i="2" l="1"/>
  <c r="Y36" i="2"/>
  <c r="AC36" i="2"/>
  <c r="Q36" i="2"/>
  <c r="I36" i="2"/>
  <c r="AK36" i="2"/>
  <c r="M36" i="2"/>
  <c r="AG36" i="2"/>
  <c r="J36" i="2"/>
  <c r="AJ36" i="2"/>
  <c r="AI36" i="2"/>
  <c r="S36" i="2"/>
  <c r="V36" i="2"/>
  <c r="F36" i="2"/>
  <c r="AF36" i="2"/>
  <c r="P36" i="2"/>
  <c r="AE36" i="2"/>
  <c r="O36" i="2"/>
  <c r="T36" i="2"/>
  <c r="AH36" i="2"/>
  <c r="R36" i="2"/>
  <c r="AB36" i="2"/>
  <c r="L36" i="2"/>
  <c r="AA36" i="2"/>
  <c r="K36" i="2"/>
  <c r="Z36" i="2"/>
  <c r="AD36" i="2"/>
  <c r="N36" i="2"/>
  <c r="X36" i="2"/>
  <c r="H36" i="2"/>
  <c r="W36" i="2"/>
  <c r="G36" i="2"/>
  <c r="AP37" i="1"/>
  <c r="AM37" i="1" l="1"/>
  <c r="AN37" i="1"/>
  <c r="AO37" i="1"/>
</calcChain>
</file>

<file path=xl/sharedStrings.xml><?xml version="1.0" encoding="utf-8"?>
<sst xmlns="http://schemas.openxmlformats.org/spreadsheetml/2006/main" count="412" uniqueCount="138">
  <si>
    <t>CAMBRIDGE
SCHEME</t>
  </si>
  <si>
    <t>STUDENT NAMES</t>
  </si>
  <si>
    <t>% STARTING</t>
  </si>
  <si>
    <t>% DEVELOPING</t>
  </si>
  <si>
    <t>% ACHIEVING</t>
  </si>
  <si>
    <t>% EXCEEDING</t>
  </si>
  <si>
    <t>D</t>
  </si>
  <si>
    <t>G</t>
  </si>
  <si>
    <t>S</t>
  </si>
  <si>
    <t>THINKING
PUPIL</t>
  </si>
  <si>
    <t>All</t>
  </si>
  <si>
    <t>SOCIAL
PUPIL</t>
  </si>
  <si>
    <t>HEALTHY
PUPIL</t>
  </si>
  <si>
    <t>CLASS:</t>
  </si>
  <si>
    <t>TEACHER:</t>
  </si>
  <si>
    <t>Overall</t>
  </si>
  <si>
    <t>Dance</t>
  </si>
  <si>
    <t>PHYSICAL PUPIL</t>
  </si>
  <si>
    <t>Gym</t>
  </si>
  <si>
    <t xml:space="preserve"> perform sequence combining action skills with rope/ball or ribbon</t>
  </si>
  <si>
    <t xml:space="preserve">Games </t>
  </si>
  <si>
    <t>Swim</t>
  </si>
  <si>
    <t>swim 25+ metres using three different strokes stroke</t>
  </si>
  <si>
    <t xml:space="preserve"> swim competently,  confidently and  efficiently at least 25 metres</t>
  </si>
  <si>
    <t xml:space="preserve"> perform safe self-rescue in different water based situations </t>
  </si>
  <si>
    <t xml:space="preserve">  how balance/speed/agility/co-ordination affect my physical activity</t>
  </si>
  <si>
    <t xml:space="preserve"> some principles of striking/fielding/attacking/defending in games</t>
  </si>
  <si>
    <t xml:space="preserve">  keep a daily physical activity/exercise record for at least 1 month</t>
  </si>
  <si>
    <t>create &amp; perform motifs in a variety of styles consistently</t>
  </si>
  <si>
    <t xml:space="preserve">am aware of  &amp; use musical structure, rhythm. mood &amp; phrasing </t>
  </si>
  <si>
    <t>use  appropriate criteria &amp; terminology  to evaluate performances</t>
  </si>
  <si>
    <t xml:space="preserve"> perform  6-8 part floor sequence as individual, pair &amp; small group</t>
  </si>
  <si>
    <t>transfer sequence above onto suitably arranged apparatus &amp; floor</t>
  </si>
  <si>
    <t>perform /apply skills in additional net/wall game (e.g. badminton/tennis)</t>
  </si>
  <si>
    <t>perform /apply skills in additional invasion game (e.g. .tag rugby/hockey)</t>
  </si>
  <si>
    <t xml:space="preserve"> choose &amp; use combinations of skills confidently in several games</t>
  </si>
  <si>
    <t xml:space="preserve"> know  &amp; play  different positional roles in relation to mini games</t>
  </si>
  <si>
    <t>choose &amp; sustain pace suited to distance(e.g. sprint  7 secs. run for  5 minutes)</t>
  </si>
  <si>
    <t xml:space="preserve">   understand principles of a  relay take-over &amp; use in competition</t>
  </si>
  <si>
    <t xml:space="preserve">  follow a map &amp; set bearing accurately, identify map symbols</t>
  </si>
  <si>
    <t xml:space="preserve">  choose &amp; use skills from 1 or more OAA (e.g. BMX/climb/row/sail/cycle)</t>
  </si>
  <si>
    <t xml:space="preserve"> work with consistent control, fluently &amp; mostly accurate</t>
  </si>
  <si>
    <t xml:space="preserve"> plan &amp; solve problems knowing facts to take into consideration</t>
  </si>
  <si>
    <t xml:space="preserve">I always try my best  individually, with a partner, &amp; as part of a team </t>
  </si>
  <si>
    <t xml:space="preserve">  use my knowledge &amp; experience to help the performance of others</t>
  </si>
  <si>
    <t xml:space="preserve"> organise myself to warm up &amp; safely &amp; lead a simple one for others</t>
  </si>
  <si>
    <t xml:space="preserve">  do 30 minutes of moderate/vigorous activity in school each day</t>
  </si>
  <si>
    <t>Athletics
or OAA</t>
  </si>
  <si>
    <t>- eat fruit &amp; vegetables and drink water each school day</t>
  </si>
  <si>
    <t>Ga</t>
  </si>
  <si>
    <t>A</t>
  </si>
  <si>
    <t>O</t>
  </si>
  <si>
    <t>TOTAL</t>
  </si>
  <si>
    <t>EXTRA-CURRICULAR
CLUBS</t>
  </si>
  <si>
    <t>(L1) Intra-Sch.    (L2) Inter School      (L3) 
COMPETIION  LEVELS                  County</t>
  </si>
  <si>
    <t>LEADER
-SHIP</t>
  </si>
  <si>
    <t>Play leader/organiser/helper</t>
  </si>
  <si>
    <t>Game official/judge/umpire</t>
  </si>
  <si>
    <t>House captain/sport council</t>
  </si>
  <si>
    <t>COMMUNITY
CLUBS</t>
  </si>
  <si>
    <t>TOTALS</t>
  </si>
  <si>
    <t>X curricular clubs attended</t>
  </si>
  <si>
    <t>Competitions attended</t>
  </si>
  <si>
    <t>Leadership opportunities</t>
  </si>
  <si>
    <t>Community clubs attended</t>
  </si>
  <si>
    <t>TOTAL-ALL</t>
  </si>
  <si>
    <r>
      <rPr>
        <b/>
        <sz val="11"/>
        <color theme="1"/>
        <rFont val="Calibri"/>
        <family val="2"/>
        <scheme val="minor"/>
      </rPr>
      <t xml:space="preserve">PHASE - SIX
</t>
    </r>
    <r>
      <rPr>
        <sz val="11"/>
        <color theme="1"/>
        <rFont val="Calibri"/>
        <family val="2"/>
        <scheme val="minor"/>
      </rPr>
      <t xml:space="preserve">
Planning &amp; Tracking
</t>
    </r>
    <r>
      <rPr>
        <b/>
        <sz val="11"/>
        <color theme="1"/>
        <rFont val="Calibri"/>
        <family val="2"/>
        <scheme val="minor"/>
      </rPr>
      <t>PARTICIPATION</t>
    </r>
  </si>
  <si>
    <r>
      <rPr>
        <b/>
        <sz val="11"/>
        <color theme="1"/>
        <rFont val="Calibri"/>
        <family val="2"/>
        <scheme val="minor"/>
      </rPr>
      <t>PHASE - SIX</t>
    </r>
    <r>
      <rPr>
        <sz val="11"/>
        <color theme="1"/>
        <rFont val="Calibri"/>
        <family val="2"/>
        <scheme val="minor"/>
      </rPr>
      <t xml:space="preserve">
Planning &amp; Tracking
</t>
    </r>
    <r>
      <rPr>
        <b/>
        <sz val="11"/>
        <color theme="1"/>
        <rFont val="Calibri"/>
        <family val="2"/>
        <scheme val="minor"/>
      </rPr>
      <t>ACHIEVEMENT
(I.., I can.., I know.., I understand..,)</t>
    </r>
  </si>
  <si>
    <t>Other</t>
  </si>
  <si>
    <t>that state of mind can effect performance of self &amp; others</t>
  </si>
  <si>
    <t xml:space="preserve">  In Year 6 -  have taken part in a competition/ festival  </t>
  </si>
  <si>
    <t xml:space="preserve"> being physically fit can combat mental health issues</t>
  </si>
  <si>
    <t>Pupil Baseline - Previous Class/Phase</t>
  </si>
  <si>
    <t>% DEVELOPING (&lt; 70, &gt; 30)</t>
  </si>
  <si>
    <t>% ACHIEVING (&lt; 85, &gt;70)</t>
  </si>
  <si>
    <t>% EXCEEDING (&gt; 85)</t>
  </si>
  <si>
    <t>% STARTING (&gt; 75)</t>
  </si>
  <si>
    <r>
      <rPr>
        <b/>
        <sz val="11"/>
        <color theme="1"/>
        <rFont val="Calibri"/>
        <family val="2"/>
        <scheme val="minor"/>
      </rPr>
      <t>PHASE - THREE</t>
    </r>
    <r>
      <rPr>
        <sz val="11"/>
        <color theme="1"/>
        <rFont val="Calibri"/>
        <family val="2"/>
        <scheme val="minor"/>
      </rPr>
      <t xml:space="preserve">
Planning &amp; Tracking
</t>
    </r>
    <r>
      <rPr>
        <b/>
        <sz val="11"/>
        <color theme="1"/>
        <rFont val="Calibri"/>
        <family val="2"/>
        <scheme val="minor"/>
      </rPr>
      <t>ACHIEVEMENT
(I.., I can.., I know.., I understand..,)</t>
    </r>
  </si>
  <si>
    <t xml:space="preserve">perform pair/group dance involving canon &amp; unison, meet &amp; part </t>
  </si>
  <si>
    <t>include contrasting dynamics and qualities into group motif/phase</t>
  </si>
  <si>
    <t xml:space="preserve"> improvise freely translating ideas from stimuli to movement</t>
  </si>
  <si>
    <t xml:space="preserve"> combine arm actions with skips/leaps/steps/jumps &amp; spins in travel</t>
  </si>
  <si>
    <t xml:space="preserve">  travel while using various hand apparatus,(ribbon/hoop/ rope/ball) </t>
  </si>
  <si>
    <t xml:space="preserve"> create a short movement phase using one item of hand apparatus</t>
  </si>
  <si>
    <t xml:space="preserve">perform ball handling skills well, with awareness of space  &amp; others </t>
  </si>
  <si>
    <t xml:space="preserve"> use batting &amp; fielding techniques with control &amp; consistency</t>
  </si>
  <si>
    <t xml:space="preserve"> play a game successfully, -apply some tactics to outwit opponents</t>
  </si>
  <si>
    <t xml:space="preserve"> keep control &amp; possession &amp; make good decisions on what to do</t>
  </si>
  <si>
    <t xml:space="preserve"> run at fast/medium/slow  speeds appropriate for  distance covered</t>
  </si>
  <si>
    <t xml:space="preserve"> jump from standing position, link jump to running and other travel</t>
  </si>
  <si>
    <t xml:space="preserve">  follow instructions and simple trails,</t>
  </si>
  <si>
    <t xml:space="preserve">  use simple shapes map to find route &amp; solve simple problems</t>
  </si>
  <si>
    <t>achieve leg &amp; arm action for one stroke  &amp; start to combine</t>
  </si>
  <si>
    <t xml:space="preserve"> float without the use of aids</t>
  </si>
  <si>
    <t xml:space="preserve"> swim 10+ metres , one basic method without aids</t>
  </si>
  <si>
    <t xml:space="preserve"> choose then apply skills &amp; ideas with control &amp; co-ordination</t>
  </si>
  <si>
    <t xml:space="preserve"> adapt  sequences to suit different apparatus &amp;/or ability of partner</t>
  </si>
  <si>
    <t xml:space="preserve"> make up a game &amp; apply skills in competitive &amp; co-operative ways</t>
  </si>
  <si>
    <t xml:space="preserve"> measure/compare/record performance &amp; suggest ways to improve</t>
  </si>
  <si>
    <t xml:space="preserve">  take  instructions from others, share  and act on them </t>
  </si>
  <si>
    <t xml:space="preserve">  lead a simple activity and change rules to help others join in</t>
  </si>
  <si>
    <t xml:space="preserve"> start to compare emotional &amp; physical feelings</t>
  </si>
  <si>
    <t xml:space="preserve"> In Year 3 -  have taken part in a  competition/ festival as part of a team</t>
  </si>
  <si>
    <t xml:space="preserve"> name some muscles &amp; know some exercises for strength/flexibility</t>
  </si>
  <si>
    <t xml:space="preserve"> recognise/record change in heart rate &amp; recovery time after activity</t>
  </si>
  <si>
    <t>show sensitivity towards others by offering appropriate comments</t>
  </si>
  <si>
    <r>
      <rPr>
        <b/>
        <sz val="11"/>
        <color theme="1"/>
        <rFont val="Calibri"/>
        <family val="2"/>
        <scheme val="minor"/>
      </rPr>
      <t xml:space="preserve">PHASE - THREE
</t>
    </r>
    <r>
      <rPr>
        <sz val="11"/>
        <color theme="1"/>
        <rFont val="Calibri"/>
        <family val="2"/>
        <scheme val="minor"/>
      </rPr>
      <t xml:space="preserve">
Planning &amp; Tracking
</t>
    </r>
    <r>
      <rPr>
        <b/>
        <sz val="11"/>
        <color theme="1"/>
        <rFont val="Calibri"/>
        <family val="2"/>
        <scheme val="minor"/>
      </rPr>
      <t>PARTICIPATION</t>
    </r>
  </si>
  <si>
    <r>
      <rPr>
        <b/>
        <sz val="11"/>
        <color theme="1"/>
        <rFont val="Calibri"/>
        <family val="2"/>
        <scheme val="minor"/>
      </rPr>
      <t>PHASE - FOUR</t>
    </r>
    <r>
      <rPr>
        <sz val="11"/>
        <color theme="1"/>
        <rFont val="Calibri"/>
        <family val="2"/>
        <scheme val="minor"/>
      </rPr>
      <t xml:space="preserve">
Planning &amp; Tracking
</t>
    </r>
    <r>
      <rPr>
        <b/>
        <sz val="11"/>
        <color theme="1"/>
        <rFont val="Calibri"/>
        <family val="2"/>
        <scheme val="minor"/>
      </rPr>
      <t>ACHIEVEMENT
(I.., I can.., I know.., I understand..,)</t>
    </r>
  </si>
  <si>
    <t>respond imaginatively to stimuli related to character/music/story</t>
  </si>
  <si>
    <t xml:space="preserve">perform clear &amp; fluent dances that show sensitivity to idea/stimuli </t>
  </si>
  <si>
    <t>use simple motifs/patterns to structure phases with partner/group</t>
  </si>
  <si>
    <t xml:space="preserve"> know principles of balance and apply them on floor &amp; apparatus</t>
  </si>
  <si>
    <t xml:space="preserve">  perform  at least 3 different rolls with good control</t>
  </si>
  <si>
    <t xml:space="preserve"> link a roll  with travel and balance using floor and apparatus </t>
  </si>
  <si>
    <t>apply dribbling &amp; passing skills in small sided competitive games</t>
  </si>
  <si>
    <t xml:space="preserve"> move to stop a ball or object reaching a target in varying situations</t>
  </si>
  <si>
    <t xml:space="preserve"> send a ball  (1)  by overarm bowl or throw)  &amp;  (2) by using a racket </t>
  </si>
  <si>
    <t xml:space="preserve"> keep up throwing/catching game &amp; apply tactics according to need</t>
  </si>
  <si>
    <t xml:space="preserve"> run over low barriers at speed with control &amp; co-ordination</t>
  </si>
  <si>
    <t xml:space="preserve">  throw overarm/push/sling ball/implement consistently &amp; accurately</t>
  </si>
  <si>
    <t xml:space="preserve"> read &amp; follow a simple map &amp; diagrams to orientate myself</t>
  </si>
  <si>
    <t xml:space="preserve">  assess risk and plan &amp; test possible solutions to problems</t>
  </si>
  <si>
    <t>achieve leg &amp; arm action for two strokes  &amp; start to combine</t>
  </si>
  <si>
    <t xml:space="preserve"> Use a sculling action to stay afloat</t>
  </si>
  <si>
    <t xml:space="preserve"> swim 10+ metres front or back without aids &amp; using correct style</t>
  </si>
  <si>
    <t xml:space="preserve"> Choose, use &amp; perform actions with fluency &amp; co-ordination</t>
  </si>
  <si>
    <t xml:space="preserve"> use appropriate language to describe/interpret &amp; evaluate activity</t>
  </si>
  <si>
    <t xml:space="preserve"> create a sequence of six actions combining travel, roll, balance </t>
  </si>
  <si>
    <t xml:space="preserve"> make it difficult to return a ball directed into space of opponent(s)</t>
  </si>
  <si>
    <t xml:space="preserve">  say why rules are important, ,apply them &amp; always play fairly</t>
  </si>
  <si>
    <t>lead by example, set goals &amp; offer solutions when others disagree</t>
  </si>
  <si>
    <t xml:space="preserve">  work with others to discuss appropriate actions &amp; solve a problem</t>
  </si>
  <si>
    <t xml:space="preserve">I In Year 4 -  have taken part in a  competition/ festival  </t>
  </si>
  <si>
    <t xml:space="preserve"> purpose of muscles/heart/ lungs &amp; how exercise benefits them </t>
  </si>
  <si>
    <t xml:space="preserve">  why it is unsafe to swim or play in unsupervised water</t>
  </si>
  <si>
    <t xml:space="preserve"> understand what mental health is</t>
  </si>
  <si>
    <r>
      <rPr>
        <b/>
        <sz val="11"/>
        <color theme="1"/>
        <rFont val="Calibri"/>
        <family val="2"/>
        <scheme val="minor"/>
      </rPr>
      <t xml:space="preserve">PHASE - FOUR
</t>
    </r>
    <r>
      <rPr>
        <sz val="11"/>
        <color theme="1"/>
        <rFont val="Calibri"/>
        <family val="2"/>
        <scheme val="minor"/>
      </rPr>
      <t xml:space="preserve">
Planning &amp; Tracking
</t>
    </r>
    <r>
      <rPr>
        <b/>
        <sz val="11"/>
        <color theme="1"/>
        <rFont val="Calibri"/>
        <family val="2"/>
        <scheme val="minor"/>
      </rPr>
      <t>PARTICIPATION</t>
    </r>
  </si>
  <si>
    <r>
      <rPr>
        <b/>
        <sz val="11"/>
        <color theme="1"/>
        <rFont val="Calibri"/>
        <family val="2"/>
        <scheme val="minor"/>
      </rPr>
      <t xml:space="preserve">PHASE - FIVE
</t>
    </r>
    <r>
      <rPr>
        <sz val="11"/>
        <color theme="1"/>
        <rFont val="Calibri"/>
        <family val="2"/>
        <scheme val="minor"/>
      </rPr>
      <t xml:space="preserve">
Planning &amp; Tracking
</t>
    </r>
    <r>
      <rPr>
        <b/>
        <sz val="11"/>
        <color theme="1"/>
        <rFont val="Calibri"/>
        <family val="2"/>
        <scheme val="minor"/>
      </rPr>
      <t>PARTICIPATION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</si>
</sst>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b/>
      <sz val="8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1"/>
      <name val="Calibri"/>
      <family val="2"/>
      <scheme val="minor"/>
    </font>
    <font>
      <sz val="8"/>
      <name val="Calibri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</fills>
  <borders count="9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Dot">
        <color indexed="64"/>
      </right>
      <top style="medium">
        <color indexed="64"/>
      </top>
      <bottom style="medium">
        <color indexed="64"/>
      </bottom>
      <diagonal/>
    </border>
    <border>
      <left style="dashDot">
        <color indexed="64"/>
      </left>
      <right style="dashDot">
        <color indexed="64"/>
      </right>
      <top style="medium">
        <color indexed="64"/>
      </top>
      <bottom style="medium">
        <color indexed="64"/>
      </bottom>
      <diagonal/>
    </border>
    <border>
      <left style="dashDot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ashDot">
        <color indexed="64"/>
      </bottom>
      <diagonal/>
    </border>
    <border>
      <left style="medium">
        <color indexed="64"/>
      </left>
      <right style="dashDot">
        <color indexed="64"/>
      </right>
      <top style="medium">
        <color indexed="64"/>
      </top>
      <bottom style="dashDot">
        <color indexed="64"/>
      </bottom>
      <diagonal/>
    </border>
    <border>
      <left style="dashDot">
        <color indexed="64"/>
      </left>
      <right style="dashDot">
        <color indexed="64"/>
      </right>
      <top style="medium">
        <color indexed="64"/>
      </top>
      <bottom style="dashDot">
        <color indexed="64"/>
      </bottom>
      <diagonal/>
    </border>
    <border>
      <left style="dashDot">
        <color indexed="64"/>
      </left>
      <right style="medium">
        <color indexed="64"/>
      </right>
      <top style="medium">
        <color indexed="64"/>
      </top>
      <bottom style="dashDot">
        <color indexed="64"/>
      </bottom>
      <diagonal/>
    </border>
    <border>
      <left/>
      <right style="thin">
        <color indexed="64"/>
      </right>
      <top style="medium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Dot">
        <color indexed="64"/>
      </bottom>
      <diagonal/>
    </border>
    <border>
      <left/>
      <right style="medium">
        <color indexed="64"/>
      </right>
      <top style="medium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 style="dashDot">
        <color indexed="64"/>
      </left>
      <right style="dashDot">
        <color indexed="64"/>
      </right>
      <top/>
      <bottom style="dashDot">
        <color indexed="64"/>
      </bottom>
      <diagonal/>
    </border>
    <border>
      <left style="dashDot">
        <color indexed="64"/>
      </left>
      <right style="medium">
        <color indexed="64"/>
      </right>
      <top/>
      <bottom style="dashDot">
        <color indexed="64"/>
      </bottom>
      <diagonal/>
    </border>
    <border>
      <left/>
      <right style="thin">
        <color indexed="64"/>
      </right>
      <top/>
      <bottom style="dashDot">
        <color indexed="64"/>
      </bottom>
      <diagonal/>
    </border>
    <border>
      <left style="thin">
        <color indexed="64"/>
      </left>
      <right style="thin">
        <color indexed="64"/>
      </right>
      <top/>
      <bottom style="dashDot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ashDot">
        <color indexed="64"/>
      </left>
      <right style="dashDot">
        <color indexed="64"/>
      </right>
      <top/>
      <bottom style="medium">
        <color indexed="64"/>
      </bottom>
      <diagonal/>
    </border>
    <border>
      <left style="dashDot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DotDot">
        <color indexed="64"/>
      </right>
      <top style="medium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medium">
        <color indexed="64"/>
      </top>
      <bottom style="thin">
        <color indexed="64"/>
      </bottom>
      <diagonal/>
    </border>
    <border>
      <left style="dashDotDot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DotDot">
        <color indexed="64"/>
      </right>
      <top style="thin">
        <color indexed="64"/>
      </top>
      <bottom style="medium">
        <color indexed="64"/>
      </bottom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 style="medium">
        <color indexed="64"/>
      </bottom>
      <diagonal/>
    </border>
    <border>
      <left style="dashDotDot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ashDotDot">
        <color indexed="64"/>
      </right>
      <top style="medium">
        <color indexed="64"/>
      </top>
      <bottom style="medium">
        <color indexed="64"/>
      </bottom>
      <diagonal/>
    </border>
    <border>
      <left style="dashDotDot">
        <color indexed="64"/>
      </left>
      <right style="dashDotDot">
        <color indexed="64"/>
      </right>
      <top style="medium">
        <color indexed="64"/>
      </top>
      <bottom style="medium">
        <color indexed="64"/>
      </bottom>
      <diagonal/>
    </border>
    <border>
      <left style="dashDotDot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Dot">
        <color indexed="64"/>
      </right>
      <top style="medium">
        <color indexed="64"/>
      </top>
      <bottom/>
      <diagonal/>
    </border>
    <border>
      <left style="dashDot">
        <color indexed="64"/>
      </left>
      <right style="dashDot">
        <color indexed="64"/>
      </right>
      <top style="medium">
        <color indexed="64"/>
      </top>
      <bottom/>
      <diagonal/>
    </border>
    <border>
      <left style="dashDot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DotDot">
        <color indexed="64"/>
      </right>
      <top style="medium">
        <color indexed="64"/>
      </top>
      <bottom style="dashDotDot">
        <color indexed="64"/>
      </bottom>
      <diagonal/>
    </border>
    <border>
      <left style="dashDotDot">
        <color indexed="64"/>
      </left>
      <right style="dashDotDot">
        <color indexed="64"/>
      </right>
      <top style="medium">
        <color indexed="64"/>
      </top>
      <bottom style="dashDotDot">
        <color indexed="64"/>
      </bottom>
      <diagonal/>
    </border>
    <border>
      <left style="dashDotDot">
        <color indexed="64"/>
      </left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DotDot">
        <color indexed="64"/>
      </right>
      <top style="dashDotDot">
        <color indexed="64"/>
      </top>
      <bottom style="dashDotDot">
        <color indexed="64"/>
      </bottom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 style="dashDotDot">
        <color indexed="64"/>
      </bottom>
      <diagonal/>
    </border>
    <border>
      <left style="dashDotDot">
        <color indexed="64"/>
      </left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DotDot">
        <color indexed="64"/>
      </right>
      <top style="dashDotDot">
        <color indexed="64"/>
      </top>
      <bottom style="medium">
        <color indexed="64"/>
      </bottom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 style="medium">
        <color indexed="64"/>
      </bottom>
      <diagonal/>
    </border>
    <border>
      <left style="dashDotDot">
        <color indexed="64"/>
      </left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DotDot">
        <color indexed="64"/>
      </right>
      <top style="thin">
        <color indexed="64"/>
      </top>
      <bottom/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/>
      <diagonal/>
    </border>
    <border>
      <left style="dashDotDot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49" fontId="0" fillId="0" borderId="6" xfId="0" applyNumberFormat="1" applyBorder="1" applyAlignment="1" applyProtection="1">
      <alignment textRotation="180"/>
      <protection locked="0"/>
    </xf>
    <xf numFmtId="49" fontId="0" fillId="0" borderId="7" xfId="0" applyNumberFormat="1" applyBorder="1" applyAlignment="1" applyProtection="1">
      <alignment textRotation="180"/>
      <protection locked="0"/>
    </xf>
    <xf numFmtId="1" fontId="0" fillId="2" borderId="36" xfId="0" applyNumberFormat="1" applyFont="1" applyFill="1" applyBorder="1" applyAlignment="1" applyProtection="1">
      <alignment horizontal="center" vertical="center" textRotation="180"/>
    </xf>
    <xf numFmtId="1" fontId="0" fillId="2" borderId="37" xfId="0" applyNumberFormat="1" applyFont="1" applyFill="1" applyBorder="1" applyAlignment="1" applyProtection="1">
      <alignment horizontal="center" vertical="center" textRotation="180"/>
    </xf>
    <xf numFmtId="1" fontId="0" fillId="2" borderId="38" xfId="0" applyNumberFormat="1" applyFont="1" applyFill="1" applyBorder="1" applyAlignment="1" applyProtection="1">
      <alignment horizontal="center" vertical="center" textRotation="180"/>
    </xf>
    <xf numFmtId="1" fontId="0" fillId="3" borderId="41" xfId="0" applyNumberFormat="1" applyFont="1" applyFill="1" applyBorder="1" applyAlignment="1" applyProtection="1">
      <alignment horizontal="center" vertical="center" textRotation="180"/>
    </xf>
    <xf numFmtId="1" fontId="0" fillId="3" borderId="42" xfId="0" applyNumberFormat="1" applyFont="1" applyFill="1" applyBorder="1" applyAlignment="1" applyProtection="1">
      <alignment horizontal="center" vertical="center" textRotation="180"/>
    </xf>
    <xf numFmtId="1" fontId="0" fillId="3" borderId="43" xfId="0" applyNumberFormat="1" applyFont="1" applyFill="1" applyBorder="1" applyAlignment="1" applyProtection="1">
      <alignment horizontal="center" vertical="center" textRotation="180"/>
    </xf>
    <xf numFmtId="1" fontId="0" fillId="2" borderId="15" xfId="0" applyNumberFormat="1" applyFont="1" applyFill="1" applyBorder="1" applyAlignment="1" applyProtection="1">
      <alignment horizontal="center" vertical="center"/>
    </xf>
    <xf numFmtId="1" fontId="0" fillId="3" borderId="16" xfId="0" applyNumberFormat="1" applyFont="1" applyFill="1" applyBorder="1" applyAlignment="1" applyProtection="1">
      <alignment horizontal="center" vertical="center"/>
    </xf>
    <xf numFmtId="1" fontId="0" fillId="2" borderId="22" xfId="0" applyNumberFormat="1" applyFont="1" applyFill="1" applyBorder="1" applyAlignment="1" applyProtection="1">
      <alignment horizontal="center" vertical="center"/>
    </xf>
    <xf numFmtId="1" fontId="0" fillId="3" borderId="23" xfId="0" applyNumberFormat="1" applyFont="1" applyFill="1" applyBorder="1" applyAlignment="1" applyProtection="1">
      <alignment horizontal="center" vertical="center"/>
    </xf>
    <xf numFmtId="1" fontId="0" fillId="2" borderId="29" xfId="0" applyNumberFormat="1" applyFont="1" applyFill="1" applyBorder="1" applyAlignment="1" applyProtection="1">
      <alignment horizontal="center" vertical="center"/>
    </xf>
    <xf numFmtId="1" fontId="0" fillId="3" borderId="30" xfId="0" applyNumberFormat="1" applyFont="1" applyFill="1" applyBorder="1" applyAlignment="1" applyProtection="1">
      <alignment horizontal="center" vertical="center"/>
    </xf>
    <xf numFmtId="1" fontId="0" fillId="2" borderId="32" xfId="0" applyNumberFormat="1" applyFont="1" applyFill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top" textRotation="180"/>
    </xf>
    <xf numFmtId="0" fontId="4" fillId="6" borderId="4" xfId="0" applyFont="1" applyFill="1" applyBorder="1" applyAlignment="1">
      <alignment vertical="center" textRotation="180"/>
    </xf>
    <xf numFmtId="0" fontId="1" fillId="0" borderId="3" xfId="0" applyFont="1" applyBorder="1" applyAlignment="1" applyProtection="1">
      <alignment horizontal="right" vertical="top" textRotation="180" wrapText="1"/>
    </xf>
    <xf numFmtId="0" fontId="1" fillId="2" borderId="8" xfId="0" applyFont="1" applyFill="1" applyBorder="1" applyAlignment="1" applyProtection="1">
      <alignment horizontal="center" vertical="center" textRotation="180"/>
    </xf>
    <xf numFmtId="0" fontId="1" fillId="3" borderId="9" xfId="0" applyFont="1" applyFill="1" applyBorder="1" applyAlignment="1" applyProtection="1">
      <alignment horizontal="center" vertical="center" textRotation="180"/>
    </xf>
    <xf numFmtId="9" fontId="1" fillId="2" borderId="50" xfId="0" applyNumberFormat="1" applyFont="1" applyFill="1" applyBorder="1" applyAlignment="1" applyProtection="1">
      <alignment vertical="center"/>
    </xf>
    <xf numFmtId="9" fontId="1" fillId="3" borderId="50" xfId="0" applyNumberFormat="1" applyFont="1" applyFill="1" applyBorder="1" applyAlignment="1" applyProtection="1">
      <alignment vertical="center"/>
    </xf>
    <xf numFmtId="0" fontId="0" fillId="0" borderId="65" xfId="0" applyBorder="1" applyAlignment="1" applyProtection="1">
      <alignment horizontal="center"/>
      <protection locked="0"/>
    </xf>
    <xf numFmtId="0" fontId="0" fillId="0" borderId="66" xfId="0" applyBorder="1" applyAlignment="1" applyProtection="1">
      <alignment horizontal="center"/>
      <protection locked="0"/>
    </xf>
    <xf numFmtId="0" fontId="0" fillId="0" borderId="67" xfId="0" applyBorder="1" applyAlignment="1" applyProtection="1">
      <alignment horizontal="center"/>
      <protection locked="0"/>
    </xf>
    <xf numFmtId="0" fontId="0" fillId="0" borderId="68" xfId="0" applyBorder="1" applyAlignment="1">
      <alignment horizontal="center"/>
    </xf>
    <xf numFmtId="0" fontId="0" fillId="0" borderId="72" xfId="0" applyBorder="1" applyAlignment="1" applyProtection="1">
      <alignment horizontal="center"/>
      <protection locked="0"/>
    </xf>
    <xf numFmtId="0" fontId="0" fillId="0" borderId="73" xfId="0" applyBorder="1" applyAlignment="1" applyProtection="1">
      <alignment horizontal="center"/>
      <protection locked="0"/>
    </xf>
    <xf numFmtId="0" fontId="0" fillId="0" borderId="74" xfId="0" applyBorder="1" applyAlignment="1" applyProtection="1">
      <alignment horizontal="center"/>
      <protection locked="0"/>
    </xf>
    <xf numFmtId="0" fontId="0" fillId="0" borderId="75" xfId="0" applyBorder="1" applyAlignment="1">
      <alignment horizontal="center"/>
    </xf>
    <xf numFmtId="0" fontId="0" fillId="0" borderId="77" xfId="0" applyBorder="1" applyAlignment="1" applyProtection="1">
      <alignment horizontal="center"/>
      <protection locked="0"/>
    </xf>
    <xf numFmtId="0" fontId="0" fillId="0" borderId="78" xfId="0" applyBorder="1" applyAlignment="1" applyProtection="1">
      <alignment horizontal="center"/>
      <protection locked="0"/>
    </xf>
    <xf numFmtId="0" fontId="0" fillId="0" borderId="79" xfId="0" applyBorder="1" applyAlignment="1" applyProtection="1">
      <alignment horizontal="center"/>
      <protection locked="0"/>
    </xf>
    <xf numFmtId="0" fontId="0" fillId="0" borderId="80" xfId="0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0" fillId="3" borderId="43" xfId="0" applyFill="1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0" fontId="9" fillId="0" borderId="11" xfId="0" applyFont="1" applyBorder="1" applyAlignment="1" applyProtection="1">
      <alignment horizontal="center"/>
      <protection locked="0"/>
    </xf>
    <xf numFmtId="0" fontId="9" fillId="0" borderId="19" xfId="0" applyFont="1" applyBorder="1" applyAlignment="1" applyProtection="1">
      <alignment horizontal="center"/>
      <protection locked="0"/>
    </xf>
    <xf numFmtId="0" fontId="9" fillId="0" borderId="26" xfId="0" applyFont="1" applyBorder="1" applyAlignment="1" applyProtection="1">
      <alignment horizont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textRotation="180"/>
    </xf>
    <xf numFmtId="9" fontId="0" fillId="0" borderId="0" xfId="0" applyNumberFormat="1" applyProtection="1"/>
    <xf numFmtId="0" fontId="0" fillId="0" borderId="0" xfId="0" applyFill="1" applyProtection="1"/>
    <xf numFmtId="9" fontId="0" fillId="0" borderId="0" xfId="0" applyNumberFormat="1" applyAlignment="1" applyProtection="1">
      <alignment textRotation="180"/>
    </xf>
    <xf numFmtId="49" fontId="6" fillId="0" borderId="63" xfId="0" applyNumberFormat="1" applyFont="1" applyFill="1" applyBorder="1" applyAlignment="1" applyProtection="1">
      <protection locked="0"/>
    </xf>
    <xf numFmtId="49" fontId="6" fillId="0" borderId="87" xfId="0" applyNumberFormat="1" applyFont="1" applyFill="1" applyBorder="1" applyAlignment="1" applyProtection="1">
      <protection locked="0"/>
    </xf>
    <xf numFmtId="49" fontId="6" fillId="0" borderId="70" xfId="0" applyNumberFormat="1" applyFont="1" applyFill="1" applyBorder="1" applyAlignment="1" applyProtection="1">
      <protection locked="0"/>
    </xf>
    <xf numFmtId="49" fontId="6" fillId="0" borderId="88" xfId="0" applyNumberFormat="1" applyFont="1" applyFill="1" applyBorder="1" applyAlignment="1" applyProtection="1">
      <protection locked="0"/>
    </xf>
    <xf numFmtId="49" fontId="6" fillId="0" borderId="54" xfId="0" applyNumberFormat="1" applyFont="1" applyFill="1" applyBorder="1" applyAlignment="1" applyProtection="1">
      <protection locked="0"/>
    </xf>
    <xf numFmtId="49" fontId="6" fillId="0" borderId="55" xfId="0" applyNumberFormat="1" applyFont="1" applyFill="1" applyBorder="1" applyAlignment="1" applyProtection="1">
      <protection locked="0"/>
    </xf>
    <xf numFmtId="49" fontId="3" fillId="0" borderId="54" xfId="0" applyNumberFormat="1" applyFont="1" applyBorder="1" applyAlignment="1" applyProtection="1">
      <protection locked="0"/>
    </xf>
    <xf numFmtId="49" fontId="3" fillId="0" borderId="55" xfId="0" applyNumberFormat="1" applyFont="1" applyBorder="1" applyAlignment="1" applyProtection="1">
      <protection locked="0"/>
    </xf>
    <xf numFmtId="0" fontId="0" fillId="0" borderId="60" xfId="0" applyNumberFormat="1" applyBorder="1" applyAlignment="1" applyProtection="1">
      <alignment horizontal="center" textRotation="180"/>
    </xf>
    <xf numFmtId="0" fontId="0" fillId="0" borderId="61" xfId="0" applyNumberFormat="1" applyBorder="1" applyAlignment="1" applyProtection="1">
      <alignment horizontal="center" textRotation="180"/>
    </xf>
    <xf numFmtId="1" fontId="0" fillId="0" borderId="51" xfId="0" applyNumberFormat="1" applyBorder="1" applyAlignment="1" applyProtection="1">
      <alignment horizontal="center" vertical="center" textRotation="180"/>
    </xf>
    <xf numFmtId="1" fontId="0" fillId="0" borderId="52" xfId="0" applyNumberFormat="1" applyBorder="1" applyAlignment="1" applyProtection="1">
      <alignment horizontal="center" vertical="center" textRotation="180"/>
    </xf>
    <xf numFmtId="1" fontId="0" fillId="0" borderId="53" xfId="0" applyNumberFormat="1" applyBorder="1" applyAlignment="1" applyProtection="1">
      <alignment horizontal="center" vertical="center" textRotation="180"/>
    </xf>
    <xf numFmtId="0" fontId="6" fillId="0" borderId="92" xfId="0" applyNumberFormat="1" applyFont="1" applyFill="1" applyBorder="1" applyAlignment="1" applyProtection="1">
      <alignment vertical="center" wrapText="1"/>
    </xf>
    <xf numFmtId="0" fontId="6" fillId="0" borderId="93" xfId="0" applyNumberFormat="1" applyFont="1" applyFill="1" applyBorder="1" applyAlignment="1" applyProtection="1">
      <alignment vertical="center" wrapText="1"/>
    </xf>
    <xf numFmtId="0" fontId="6" fillId="0" borderId="94" xfId="0" applyNumberFormat="1" applyFont="1" applyFill="1" applyBorder="1" applyAlignment="1" applyProtection="1">
      <alignment vertical="center" wrapText="1"/>
    </xf>
    <xf numFmtId="0" fontId="2" fillId="0" borderId="93" xfId="0" applyNumberFormat="1" applyFont="1" applyBorder="1" applyAlignment="1" applyProtection="1">
      <alignment vertical="center" wrapText="1"/>
    </xf>
    <xf numFmtId="0" fontId="2" fillId="0" borderId="94" xfId="0" applyNumberFormat="1" applyFont="1" applyBorder="1" applyAlignment="1" applyProtection="1">
      <alignment vertical="center" wrapText="1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59" xfId="0" applyNumberFormat="1" applyBorder="1" applyAlignment="1" applyProtection="1">
      <alignment horizontal="center" textRotation="180"/>
    </xf>
    <xf numFmtId="9" fontId="1" fillId="0" borderId="0" xfId="0" applyNumberFormat="1" applyFont="1" applyFill="1" applyBorder="1" applyAlignment="1" applyProtection="1">
      <alignment vertical="center"/>
    </xf>
    <xf numFmtId="49" fontId="10" fillId="0" borderId="63" xfId="0" applyNumberFormat="1" applyFont="1" applyFill="1" applyBorder="1" applyAlignment="1" applyProtection="1">
      <protection locked="0"/>
    </xf>
    <xf numFmtId="49" fontId="10" fillId="0" borderId="87" xfId="0" applyNumberFormat="1" applyFont="1" applyFill="1" applyBorder="1" applyAlignment="1" applyProtection="1">
      <protection locked="0"/>
    </xf>
    <xf numFmtId="49" fontId="10" fillId="0" borderId="70" xfId="0" applyNumberFormat="1" applyFont="1" applyFill="1" applyBorder="1" applyAlignment="1" applyProtection="1">
      <protection locked="0"/>
    </xf>
    <xf numFmtId="49" fontId="10" fillId="0" borderId="88" xfId="0" applyNumberFormat="1" applyFont="1" applyFill="1" applyBorder="1" applyAlignment="1" applyProtection="1">
      <protection locked="0"/>
    </xf>
    <xf numFmtId="49" fontId="10" fillId="0" borderId="54" xfId="0" applyNumberFormat="1" applyFont="1" applyFill="1" applyBorder="1" applyAlignment="1" applyProtection="1">
      <protection locked="0"/>
    </xf>
    <xf numFmtId="49" fontId="10" fillId="0" borderId="55" xfId="0" applyNumberFormat="1" applyFont="1" applyFill="1" applyBorder="1" applyAlignment="1" applyProtection="1">
      <protection locked="0"/>
    </xf>
    <xf numFmtId="1" fontId="0" fillId="0" borderId="51" xfId="0" applyNumberFormat="1" applyBorder="1" applyAlignment="1" applyProtection="1">
      <alignment horizontal="center" vertical="center" textRotation="180"/>
      <protection locked="0"/>
    </xf>
    <xf numFmtId="1" fontId="0" fillId="0" borderId="52" xfId="0" applyNumberFormat="1" applyBorder="1" applyAlignment="1" applyProtection="1">
      <alignment horizontal="center" vertical="center" textRotation="180"/>
      <protection locked="0"/>
    </xf>
    <xf numFmtId="1" fontId="0" fillId="0" borderId="53" xfId="0" applyNumberFormat="1" applyBorder="1" applyAlignment="1" applyProtection="1">
      <alignment horizontal="center" vertical="center" textRotation="180"/>
      <protection locked="0"/>
    </xf>
    <xf numFmtId="49" fontId="0" fillId="0" borderId="5" xfId="0" quotePrefix="1" applyNumberFormat="1" applyBorder="1" applyAlignment="1" applyProtection="1">
      <alignment textRotation="180"/>
      <protection locked="0"/>
    </xf>
    <xf numFmtId="0" fontId="0" fillId="5" borderId="41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0" fillId="5" borderId="43" xfId="0" applyFill="1" applyBorder="1" applyAlignment="1">
      <alignment horizontal="center"/>
    </xf>
    <xf numFmtId="0" fontId="0" fillId="4" borderId="89" xfId="0" applyFill="1" applyBorder="1" applyAlignment="1">
      <alignment horizontal="center"/>
    </xf>
    <xf numFmtId="0" fontId="0" fillId="4" borderId="90" xfId="0" applyFill="1" applyBorder="1" applyAlignment="1">
      <alignment horizontal="center"/>
    </xf>
    <xf numFmtId="0" fontId="0" fillId="4" borderId="91" xfId="0" applyFill="1" applyBorder="1" applyAlignment="1">
      <alignment horizontal="center"/>
    </xf>
    <xf numFmtId="1" fontId="0" fillId="5" borderId="41" xfId="0" applyNumberFormat="1" applyFont="1" applyFill="1" applyBorder="1" applyAlignment="1" applyProtection="1">
      <alignment horizontal="center" vertical="center" textRotation="180"/>
    </xf>
    <xf numFmtId="1" fontId="0" fillId="5" borderId="42" xfId="0" applyNumberFormat="1" applyFont="1" applyFill="1" applyBorder="1" applyAlignment="1" applyProtection="1">
      <alignment horizontal="center" vertical="center" textRotation="180"/>
    </xf>
    <xf numFmtId="1" fontId="0" fillId="5" borderId="43" xfId="0" applyNumberFormat="1" applyFont="1" applyFill="1" applyBorder="1" applyAlignment="1" applyProtection="1">
      <alignment horizontal="center" vertical="center" textRotation="180"/>
    </xf>
    <xf numFmtId="9" fontId="1" fillId="5" borderId="50" xfId="0" applyNumberFormat="1" applyFont="1" applyFill="1" applyBorder="1" applyAlignment="1" applyProtection="1">
      <alignment vertical="center"/>
    </xf>
    <xf numFmtId="0" fontId="1" fillId="5" borderId="9" xfId="0" applyFont="1" applyFill="1" applyBorder="1" applyAlignment="1" applyProtection="1">
      <alignment horizontal="center" vertical="center" textRotation="180"/>
    </xf>
    <xf numFmtId="1" fontId="0" fillId="5" borderId="16" xfId="0" applyNumberFormat="1" applyFont="1" applyFill="1" applyBorder="1" applyAlignment="1" applyProtection="1">
      <alignment horizontal="center" vertical="center"/>
    </xf>
    <xf numFmtId="1" fontId="0" fillId="5" borderId="23" xfId="0" applyNumberFormat="1" applyFont="1" applyFill="1" applyBorder="1" applyAlignment="1" applyProtection="1">
      <alignment horizontal="center" vertical="center"/>
    </xf>
    <xf numFmtId="1" fontId="0" fillId="5" borderId="30" xfId="0" applyNumberFormat="1" applyFont="1" applyFill="1" applyBorder="1" applyAlignment="1" applyProtection="1">
      <alignment horizontal="center" vertical="center"/>
    </xf>
    <xf numFmtId="0" fontId="1" fillId="4" borderId="3" xfId="0" applyFont="1" applyFill="1" applyBorder="1" applyAlignment="1" applyProtection="1">
      <alignment horizontal="center" vertical="center" textRotation="180"/>
    </xf>
    <xf numFmtId="1" fontId="0" fillId="4" borderId="17" xfId="0" applyNumberFormat="1" applyFont="1" applyFill="1" applyBorder="1" applyAlignment="1" applyProtection="1">
      <alignment horizontal="center" vertical="center"/>
    </xf>
    <xf numFmtId="1" fontId="0" fillId="4" borderId="24" xfId="0" applyNumberFormat="1" applyFont="1" applyFill="1" applyBorder="1" applyAlignment="1" applyProtection="1">
      <alignment horizontal="center" vertical="center"/>
    </xf>
    <xf numFmtId="1" fontId="0" fillId="4" borderId="31" xfId="0" applyNumberFormat="1" applyFont="1" applyFill="1" applyBorder="1" applyAlignment="1" applyProtection="1">
      <alignment horizontal="center" vertical="center"/>
    </xf>
    <xf numFmtId="1" fontId="0" fillId="4" borderId="47" xfId="0" applyNumberFormat="1" applyFont="1" applyFill="1" applyBorder="1" applyAlignment="1" applyProtection="1">
      <alignment horizontal="center" vertical="center" textRotation="180"/>
    </xf>
    <xf numFmtId="1" fontId="0" fillId="4" borderId="48" xfId="0" applyNumberFormat="1" applyFont="1" applyFill="1" applyBorder="1" applyAlignment="1" applyProtection="1">
      <alignment horizontal="center" vertical="center" textRotation="180"/>
    </xf>
    <xf numFmtId="1" fontId="0" fillId="4" borderId="49" xfId="0" applyNumberFormat="1" applyFont="1" applyFill="1" applyBorder="1" applyAlignment="1" applyProtection="1">
      <alignment horizontal="center" vertical="center" textRotation="180"/>
    </xf>
    <xf numFmtId="9" fontId="1" fillId="4" borderId="31" xfId="0" applyNumberFormat="1" applyFont="1" applyFill="1" applyBorder="1" applyAlignment="1" applyProtection="1">
      <alignment vertical="center"/>
    </xf>
    <xf numFmtId="49" fontId="10" fillId="0" borderId="46" xfId="0" applyNumberFormat="1" applyFont="1" applyFill="1" applyBorder="1" applyAlignment="1" applyProtection="1">
      <protection locked="0"/>
    </xf>
    <xf numFmtId="0" fontId="11" fillId="0" borderId="0" xfId="0" applyFont="1" applyProtection="1">
      <protection locked="0"/>
    </xf>
    <xf numFmtId="0" fontId="1" fillId="5" borderId="40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5" borderId="39" xfId="0" applyFont="1" applyFill="1" applyBorder="1" applyAlignment="1" applyProtection="1">
      <alignment horizontal="center" vertical="center"/>
    </xf>
    <xf numFmtId="0" fontId="1" fillId="0" borderId="56" xfId="0" applyFont="1" applyFill="1" applyBorder="1" applyAlignment="1" applyProtection="1">
      <alignment horizontal="center" vertical="top"/>
    </xf>
    <xf numFmtId="0" fontId="1" fillId="0" borderId="57" xfId="0" applyFont="1" applyFill="1" applyBorder="1" applyAlignment="1" applyProtection="1">
      <alignment horizontal="center" vertical="top"/>
    </xf>
    <xf numFmtId="0" fontId="1" fillId="0" borderId="58" xfId="0" applyFont="1" applyFill="1" applyBorder="1" applyAlignment="1" applyProtection="1">
      <alignment horizontal="center" vertical="top"/>
    </xf>
    <xf numFmtId="0" fontId="1" fillId="4" borderId="40" xfId="0" applyFont="1" applyFill="1" applyBorder="1" applyAlignment="1" applyProtection="1">
      <alignment horizontal="center" vertical="center"/>
    </xf>
    <xf numFmtId="0" fontId="1" fillId="4" borderId="0" xfId="0" applyFont="1" applyFill="1" applyBorder="1" applyAlignment="1" applyProtection="1">
      <alignment horizontal="center" vertical="center"/>
    </xf>
    <xf numFmtId="0" fontId="1" fillId="4" borderId="39" xfId="0" applyFont="1" applyFill="1" applyBorder="1" applyAlignment="1" applyProtection="1">
      <alignment horizontal="center" vertical="center"/>
    </xf>
    <xf numFmtId="0" fontId="1" fillId="0" borderId="26" xfId="0" applyFont="1" applyFill="1" applyBorder="1" applyAlignment="1" applyProtection="1">
      <alignment horizontal="center" vertical="top"/>
      <protection locked="0"/>
    </xf>
    <xf numFmtId="0" fontId="1" fillId="0" borderId="50" xfId="0" applyFont="1" applyFill="1" applyBorder="1" applyAlignment="1" applyProtection="1">
      <alignment horizontal="center" vertical="top"/>
      <protection locked="0"/>
    </xf>
    <xf numFmtId="0" fontId="1" fillId="0" borderId="31" xfId="0" applyFont="1" applyFill="1" applyBorder="1" applyAlignment="1" applyProtection="1">
      <alignment horizontal="center" vertical="top"/>
      <protection locked="0"/>
    </xf>
    <xf numFmtId="0" fontId="1" fillId="0" borderId="26" xfId="0" applyFont="1" applyFill="1" applyBorder="1" applyAlignment="1" applyProtection="1">
      <alignment horizontal="center" vertical="center"/>
    </xf>
    <xf numFmtId="0" fontId="1" fillId="0" borderId="50" xfId="0" applyFont="1" applyFill="1" applyBorder="1" applyAlignment="1" applyProtection="1">
      <alignment horizontal="center" vertical="center"/>
    </xf>
    <xf numFmtId="0" fontId="1" fillId="0" borderId="31" xfId="0" applyFont="1" applyFill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left" vertical="center" textRotation="180" wrapText="1"/>
    </xf>
    <xf numFmtId="0" fontId="2" fillId="0" borderId="82" xfId="0" applyFont="1" applyBorder="1" applyAlignment="1" applyProtection="1">
      <alignment horizontal="left" vertical="center" textRotation="180" wrapText="1"/>
    </xf>
    <xf numFmtId="0" fontId="2" fillId="0" borderId="40" xfId="0" applyFont="1" applyBorder="1" applyAlignment="1" applyProtection="1">
      <alignment horizontal="left" vertical="center" textRotation="180" wrapText="1"/>
    </xf>
    <xf numFmtId="0" fontId="2" fillId="0" borderId="84" xfId="0" applyFont="1" applyBorder="1" applyAlignment="1" applyProtection="1">
      <alignment horizontal="left" vertical="center" textRotation="180" wrapText="1"/>
    </xf>
    <xf numFmtId="0" fontId="2" fillId="0" borderId="26" xfId="0" applyFont="1" applyBorder="1" applyAlignment="1" applyProtection="1">
      <alignment horizontal="left" vertical="center" textRotation="180" wrapText="1"/>
    </xf>
    <xf numFmtId="0" fontId="2" fillId="0" borderId="29" xfId="0" applyFont="1" applyBorder="1" applyAlignment="1" applyProtection="1">
      <alignment horizontal="left" vertical="center" textRotation="180" wrapText="1"/>
    </xf>
    <xf numFmtId="0" fontId="1" fillId="2" borderId="33" xfId="0" applyFont="1" applyFill="1" applyBorder="1" applyAlignment="1" applyProtection="1">
      <alignment horizontal="center" vertical="center"/>
    </xf>
    <xf numFmtId="0" fontId="1" fillId="2" borderId="34" xfId="0" applyFont="1" applyFill="1" applyBorder="1" applyAlignment="1" applyProtection="1">
      <alignment horizontal="center" vertical="center"/>
    </xf>
    <xf numFmtId="0" fontId="1" fillId="2" borderId="35" xfId="0" applyFont="1" applyFill="1" applyBorder="1" applyAlignment="1" applyProtection="1">
      <alignment horizontal="center" vertical="center"/>
    </xf>
    <xf numFmtId="0" fontId="1" fillId="0" borderId="33" xfId="0" applyFont="1" applyFill="1" applyBorder="1" applyAlignment="1" applyProtection="1">
      <alignment horizontal="center" vertical="top"/>
    </xf>
    <xf numFmtId="0" fontId="1" fillId="0" borderId="34" xfId="0" applyFont="1" applyFill="1" applyBorder="1" applyAlignment="1" applyProtection="1">
      <alignment horizontal="center" vertical="top"/>
    </xf>
    <xf numFmtId="0" fontId="1" fillId="0" borderId="35" xfId="0" applyFont="1" applyFill="1" applyBorder="1" applyAlignment="1" applyProtection="1">
      <alignment horizontal="center" vertical="top"/>
    </xf>
    <xf numFmtId="0" fontId="1" fillId="3" borderId="40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39" xfId="0" applyFont="1" applyFill="1" applyBorder="1" applyAlignment="1" applyProtection="1">
      <alignment horizontal="center" vertical="center"/>
    </xf>
    <xf numFmtId="0" fontId="1" fillId="0" borderId="44" xfId="0" applyFont="1" applyFill="1" applyBorder="1" applyAlignment="1" applyProtection="1">
      <alignment horizontal="center" vertical="top"/>
      <protection locked="0"/>
    </xf>
    <xf numFmtId="0" fontId="1" fillId="0" borderId="45" xfId="0" applyFont="1" applyFill="1" applyBorder="1" applyAlignment="1" applyProtection="1">
      <alignment horizontal="center" vertical="top"/>
      <protection locked="0"/>
    </xf>
    <xf numFmtId="0" fontId="1" fillId="0" borderId="46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0" fontId="8" fillId="0" borderId="62" xfId="0" applyFont="1" applyFill="1" applyBorder="1" applyAlignment="1" applyProtection="1">
      <alignment horizontal="left" vertical="center" textRotation="180"/>
    </xf>
    <xf numFmtId="0" fontId="8" fillId="0" borderId="69" xfId="0" applyFont="1" applyFill="1" applyBorder="1" applyAlignment="1" applyProtection="1">
      <alignment horizontal="left" vertical="center" textRotation="180"/>
    </xf>
    <xf numFmtId="0" fontId="8" fillId="0" borderId="32" xfId="0" applyFont="1" applyFill="1" applyBorder="1" applyAlignment="1" applyProtection="1">
      <alignment horizontal="left" vertical="center" textRotation="180"/>
    </xf>
    <xf numFmtId="0" fontId="6" fillId="0" borderId="10" xfId="0" applyFont="1" applyFill="1" applyBorder="1" applyAlignment="1" applyProtection="1">
      <alignment horizontal="center" vertical="center" textRotation="180" wrapText="1"/>
      <protection locked="0"/>
    </xf>
    <xf numFmtId="0" fontId="6" fillId="0" borderId="18" xfId="0" applyFont="1" applyFill="1" applyBorder="1" applyAlignment="1" applyProtection="1">
      <alignment horizontal="center" vertical="center" textRotation="180" wrapText="1"/>
      <protection locked="0"/>
    </xf>
    <xf numFmtId="0" fontId="6" fillId="0" borderId="18" xfId="0" applyFont="1" applyFill="1" applyBorder="1" applyAlignment="1" applyProtection="1">
      <alignment horizontal="center" vertical="center" textRotation="180"/>
      <protection locked="0"/>
    </xf>
    <xf numFmtId="0" fontId="6" fillId="0" borderId="25" xfId="0" applyFont="1" applyFill="1" applyBorder="1" applyAlignment="1" applyProtection="1">
      <alignment horizontal="center" vertical="center" textRotation="180"/>
      <protection locked="0"/>
    </xf>
    <xf numFmtId="0" fontId="7" fillId="0" borderId="81" xfId="0" applyFont="1" applyFill="1" applyBorder="1" applyAlignment="1" applyProtection="1">
      <alignment horizontal="center" vertical="center" textRotation="180"/>
    </xf>
    <xf numFmtId="0" fontId="7" fillId="0" borderId="83" xfId="0" applyFont="1" applyFill="1" applyBorder="1" applyAlignment="1" applyProtection="1">
      <alignment horizontal="center" vertical="center" textRotation="180"/>
    </xf>
    <xf numFmtId="0" fontId="7" fillId="0" borderId="85" xfId="0" applyFont="1" applyFill="1" applyBorder="1" applyAlignment="1" applyProtection="1">
      <alignment horizontal="center" vertical="center" textRotation="180"/>
    </xf>
    <xf numFmtId="0" fontId="1" fillId="2" borderId="33" xfId="0" applyFont="1" applyFill="1" applyBorder="1" applyAlignment="1" applyProtection="1">
      <alignment horizontal="left" vertical="center"/>
    </xf>
    <xf numFmtId="0" fontId="1" fillId="2" borderId="34" xfId="0" applyFont="1" applyFill="1" applyBorder="1" applyAlignment="1" applyProtection="1">
      <alignment horizontal="left" vertical="center"/>
    </xf>
    <xf numFmtId="0" fontId="0" fillId="0" borderId="81" xfId="0" applyBorder="1" applyAlignment="1">
      <alignment horizontal="center"/>
    </xf>
    <xf numFmtId="0" fontId="0" fillId="0" borderId="83" xfId="0" applyBorder="1" applyAlignment="1">
      <alignment horizontal="center"/>
    </xf>
    <xf numFmtId="0" fontId="0" fillId="0" borderId="85" xfId="0" applyBorder="1" applyAlignment="1">
      <alignment horizontal="center"/>
    </xf>
    <xf numFmtId="0" fontId="1" fillId="3" borderId="40" xfId="0" applyFont="1" applyFill="1" applyBorder="1" applyAlignment="1" applyProtection="1">
      <alignment horizontal="left" vertical="center"/>
    </xf>
    <xf numFmtId="0" fontId="1" fillId="3" borderId="0" xfId="0" applyFont="1" applyFill="1" applyBorder="1" applyAlignment="1" applyProtection="1">
      <alignment horizontal="left" vertical="center"/>
    </xf>
    <xf numFmtId="0" fontId="1" fillId="5" borderId="40" xfId="0" applyFont="1" applyFill="1" applyBorder="1" applyAlignment="1" applyProtection="1">
      <alignment horizontal="left" vertical="center"/>
    </xf>
    <xf numFmtId="0" fontId="1" fillId="5" borderId="0" xfId="0" applyFont="1" applyFill="1" applyBorder="1" applyAlignment="1" applyProtection="1">
      <alignment horizontal="left" vertical="center"/>
    </xf>
    <xf numFmtId="0" fontId="1" fillId="4" borderId="40" xfId="0" applyFont="1" applyFill="1" applyBorder="1" applyAlignment="1" applyProtection="1">
      <alignment horizontal="left" vertical="center"/>
    </xf>
    <xf numFmtId="0" fontId="1" fillId="4" borderId="0" xfId="0" applyFont="1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7" fillId="0" borderId="83" xfId="0" applyFont="1" applyBorder="1" applyAlignment="1" applyProtection="1">
      <alignment horizontal="center" vertical="center" textRotation="180" wrapText="1"/>
    </xf>
    <xf numFmtId="0" fontId="7" fillId="0" borderId="85" xfId="0" applyFont="1" applyBorder="1" applyAlignment="1" applyProtection="1">
      <alignment horizontal="center" vertical="center" textRotation="180" wrapText="1"/>
    </xf>
    <xf numFmtId="0" fontId="6" fillId="0" borderId="86" xfId="0" applyNumberFormat="1" applyFont="1" applyFill="1" applyBorder="1" applyAlignment="1" applyProtection="1">
      <alignment horizontal="left"/>
    </xf>
    <xf numFmtId="0" fontId="6" fillId="0" borderId="45" xfId="0" applyNumberFormat="1" applyFont="1" applyFill="1" applyBorder="1" applyAlignment="1" applyProtection="1">
      <alignment horizontal="left"/>
    </xf>
    <xf numFmtId="0" fontId="6" fillId="0" borderId="70" xfId="0" applyNumberFormat="1" applyFont="1" applyFill="1" applyBorder="1" applyAlignment="1" applyProtection="1">
      <alignment horizontal="left"/>
    </xf>
    <xf numFmtId="0" fontId="6" fillId="0" borderId="88" xfId="0" applyNumberFormat="1" applyFont="1" applyFill="1" applyBorder="1" applyAlignment="1" applyProtection="1">
      <alignment horizontal="left"/>
    </xf>
    <xf numFmtId="0" fontId="3" fillId="0" borderId="54" xfId="0" applyNumberFormat="1" applyFont="1" applyBorder="1" applyAlignment="1" applyProtection="1">
      <alignment horizontal="left"/>
    </xf>
    <xf numFmtId="0" fontId="3" fillId="0" borderId="55" xfId="0" applyNumberFormat="1" applyFont="1" applyBorder="1" applyAlignment="1" applyProtection="1">
      <alignment horizontal="left"/>
    </xf>
    <xf numFmtId="0" fontId="6" fillId="0" borderId="63" xfId="0" applyNumberFormat="1" applyFont="1" applyFill="1" applyBorder="1" applyAlignment="1" applyProtection="1">
      <alignment horizontal="left"/>
      <protection locked="0"/>
    </xf>
    <xf numFmtId="0" fontId="6" fillId="0" borderId="87" xfId="0" applyNumberFormat="1" applyFont="1" applyFill="1" applyBorder="1" applyAlignment="1" applyProtection="1">
      <alignment horizontal="left"/>
      <protection locked="0"/>
    </xf>
    <xf numFmtId="0" fontId="6" fillId="0" borderId="54" xfId="0" applyNumberFormat="1" applyFont="1" applyFill="1" applyBorder="1" applyAlignment="1" applyProtection="1">
      <alignment horizontal="left"/>
    </xf>
    <xf numFmtId="0" fontId="6" fillId="0" borderId="55" xfId="0" applyNumberFormat="1" applyFont="1" applyFill="1" applyBorder="1" applyAlignment="1" applyProtection="1">
      <alignment horizontal="left"/>
    </xf>
    <xf numFmtId="0" fontId="7" fillId="0" borderId="81" xfId="0" applyFont="1" applyBorder="1" applyAlignment="1" applyProtection="1">
      <alignment horizontal="center" vertical="center" textRotation="180" wrapText="1"/>
    </xf>
    <xf numFmtId="0" fontId="6" fillId="0" borderId="64" xfId="0" applyNumberFormat="1" applyFont="1" applyFill="1" applyBorder="1" applyAlignment="1" applyProtection="1">
      <alignment horizontal="left"/>
    </xf>
    <xf numFmtId="0" fontId="6" fillId="0" borderId="71" xfId="0" applyNumberFormat="1" applyFont="1" applyFill="1" applyBorder="1" applyAlignment="1" applyProtection="1">
      <alignment horizontal="left"/>
    </xf>
    <xf numFmtId="0" fontId="6" fillId="0" borderId="76" xfId="0" applyNumberFormat="1" applyFont="1" applyFill="1" applyBorder="1" applyAlignment="1" applyProtection="1">
      <alignment horizontal="left"/>
    </xf>
    <xf numFmtId="0" fontId="6" fillId="0" borderId="70" xfId="0" applyNumberFormat="1" applyFont="1" applyFill="1" applyBorder="1" applyAlignment="1" applyProtection="1">
      <alignment horizontal="left"/>
      <protection locked="0"/>
    </xf>
    <xf numFmtId="0" fontId="6" fillId="0" borderId="88" xfId="0" applyNumberFormat="1" applyFont="1" applyFill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5" fillId="0" borderId="81" xfId="0" applyFont="1" applyFill="1" applyBorder="1" applyAlignment="1" applyProtection="1">
      <alignment horizontal="center" vertical="center" textRotation="180" wrapText="1"/>
    </xf>
    <xf numFmtId="0" fontId="5" fillId="0" borderId="83" xfId="0" applyFont="1" applyFill="1" applyBorder="1" applyAlignment="1" applyProtection="1">
      <alignment horizontal="center" vertical="center" textRotation="180" wrapText="1"/>
    </xf>
    <xf numFmtId="0" fontId="5" fillId="0" borderId="85" xfId="0" applyFont="1" applyFill="1" applyBorder="1" applyAlignment="1" applyProtection="1">
      <alignment horizontal="center" vertical="center" textRotation="180" wrapText="1"/>
    </xf>
    <xf numFmtId="0" fontId="6" fillId="0" borderId="63" xfId="0" applyNumberFormat="1" applyFont="1" applyFill="1" applyBorder="1" applyAlignment="1" applyProtection="1">
      <alignment horizontal="left"/>
    </xf>
  </cellXfs>
  <cellStyles count="1">
    <cellStyle name="Normal" xfId="0" builtinId="0"/>
  </cellStyles>
  <dxfs count="40">
    <dxf>
      <font>
        <color rgb="FFC00000"/>
      </font>
      <fill>
        <patternFill patternType="solid">
          <bgColor rgb="FFC00000"/>
        </patternFill>
      </fill>
    </dxf>
    <dxf>
      <font>
        <color theme="7"/>
      </font>
      <fill>
        <patternFill patternType="solid">
          <bgColor theme="7"/>
        </patternFill>
      </fill>
    </dxf>
    <dxf>
      <font>
        <color theme="9"/>
      </font>
      <fill>
        <patternFill patternType="solid">
          <bgColor theme="9"/>
        </patternFill>
      </fill>
    </dxf>
    <dxf>
      <font>
        <color theme="8"/>
      </font>
      <fill>
        <patternFill patternType="solid">
          <bgColor theme="8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  <color auto="1"/>
      </font>
      <fill>
        <patternFill>
          <bgColor theme="8" tint="0.39994506668294322"/>
        </patternFill>
      </fill>
    </dxf>
    <dxf>
      <font>
        <b/>
        <i val="0"/>
        <color auto="1"/>
      </font>
      <fill>
        <patternFill>
          <bgColor theme="9" tint="0.39994506668294322"/>
        </patternFill>
      </fill>
    </dxf>
    <dxf>
      <font>
        <b/>
        <i val="0"/>
        <color auto="1"/>
      </font>
      <fill>
        <patternFill>
          <bgColor theme="7" tint="0.39994506668294322"/>
        </patternFill>
      </fill>
    </dxf>
    <dxf>
      <font>
        <b/>
        <i val="0"/>
        <color auto="1"/>
      </font>
      <fill>
        <patternFill>
          <bgColor rgb="FFFF4646"/>
        </patternFill>
      </fill>
    </dxf>
    <dxf>
      <fill>
        <patternFill>
          <bgColor theme="0"/>
        </patternFill>
      </fill>
    </dxf>
    <dxf>
      <font>
        <b/>
        <i val="0"/>
        <color auto="1"/>
      </font>
      <fill>
        <patternFill>
          <bgColor theme="8" tint="0.39994506668294322"/>
        </patternFill>
      </fill>
    </dxf>
    <dxf>
      <font>
        <b/>
        <i val="0"/>
        <color auto="1"/>
      </font>
      <fill>
        <patternFill>
          <bgColor theme="9" tint="0.39994506668294322"/>
        </patternFill>
      </fill>
    </dxf>
    <dxf>
      <font>
        <b/>
        <i val="0"/>
        <color auto="1"/>
      </font>
      <fill>
        <patternFill>
          <bgColor theme="7" tint="0.39994506668294322"/>
        </patternFill>
      </fill>
    </dxf>
    <dxf>
      <font>
        <b/>
        <i val="0"/>
        <color auto="1"/>
      </font>
      <fill>
        <patternFill>
          <bgColor rgb="FFFF4646"/>
        </patternFill>
      </fill>
    </dxf>
    <dxf>
      <font>
        <color rgb="FFC00000"/>
      </font>
      <fill>
        <patternFill patternType="solid">
          <bgColor rgb="FFC00000"/>
        </patternFill>
      </fill>
    </dxf>
    <dxf>
      <font>
        <color theme="7"/>
      </font>
      <fill>
        <patternFill patternType="solid">
          <bgColor theme="7"/>
        </patternFill>
      </fill>
    </dxf>
    <dxf>
      <font>
        <color theme="9"/>
      </font>
      <fill>
        <patternFill patternType="solid">
          <bgColor theme="9"/>
        </patternFill>
      </fill>
    </dxf>
    <dxf>
      <font>
        <color theme="8"/>
      </font>
      <fill>
        <patternFill patternType="solid">
          <bgColor theme="8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  <color auto="1"/>
      </font>
      <fill>
        <patternFill>
          <bgColor theme="8" tint="0.39994506668294322"/>
        </patternFill>
      </fill>
    </dxf>
    <dxf>
      <font>
        <b/>
        <i val="0"/>
        <color auto="1"/>
      </font>
      <fill>
        <patternFill>
          <bgColor theme="9" tint="0.39994506668294322"/>
        </patternFill>
      </fill>
    </dxf>
    <dxf>
      <font>
        <b/>
        <i val="0"/>
        <color auto="1"/>
      </font>
      <fill>
        <patternFill>
          <bgColor theme="7" tint="0.39994506668294322"/>
        </patternFill>
      </fill>
    </dxf>
    <dxf>
      <font>
        <b/>
        <i val="0"/>
        <color auto="1"/>
      </font>
      <fill>
        <patternFill>
          <bgColor rgb="FFFF4646"/>
        </patternFill>
      </fill>
    </dxf>
    <dxf>
      <font>
        <color rgb="FFC00000"/>
      </font>
      <fill>
        <patternFill patternType="solid">
          <bgColor rgb="FFC00000"/>
        </patternFill>
      </fill>
    </dxf>
    <dxf>
      <font>
        <color theme="7"/>
      </font>
      <fill>
        <patternFill patternType="solid">
          <bgColor theme="7"/>
        </patternFill>
      </fill>
    </dxf>
    <dxf>
      <font>
        <color theme="9"/>
      </font>
      <fill>
        <patternFill patternType="solid">
          <bgColor theme="9"/>
        </patternFill>
      </fill>
    </dxf>
    <dxf>
      <font>
        <color theme="8"/>
      </font>
      <fill>
        <patternFill patternType="solid">
          <bgColor theme="8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  <color auto="1"/>
      </font>
      <fill>
        <patternFill>
          <bgColor theme="8" tint="0.39994506668294322"/>
        </patternFill>
      </fill>
    </dxf>
    <dxf>
      <font>
        <b/>
        <i val="0"/>
        <color auto="1"/>
      </font>
      <fill>
        <patternFill>
          <bgColor theme="9" tint="0.39994506668294322"/>
        </patternFill>
      </fill>
    </dxf>
    <dxf>
      <font>
        <b/>
        <i val="0"/>
        <color auto="1"/>
      </font>
      <fill>
        <patternFill>
          <bgColor theme="7" tint="0.39994506668294322"/>
        </patternFill>
      </fill>
    </dxf>
    <dxf>
      <font>
        <b/>
        <i val="0"/>
        <color auto="1"/>
      </font>
      <fill>
        <patternFill>
          <bgColor rgb="FFFF4646"/>
        </patternFill>
      </fill>
    </dxf>
    <dxf>
      <font>
        <color rgb="FFC00000"/>
      </font>
      <fill>
        <patternFill patternType="solid">
          <bgColor rgb="FFC00000"/>
        </patternFill>
      </fill>
    </dxf>
    <dxf>
      <font>
        <color theme="7"/>
      </font>
      <fill>
        <patternFill patternType="solid">
          <bgColor theme="7"/>
        </patternFill>
      </fill>
    </dxf>
    <dxf>
      <font>
        <color theme="9"/>
      </font>
      <fill>
        <patternFill patternType="solid">
          <bgColor theme="9"/>
        </patternFill>
      </fill>
    </dxf>
    <dxf>
      <font>
        <color theme="8"/>
      </font>
      <fill>
        <patternFill patternType="solid">
          <bgColor theme="8"/>
        </patternFill>
      </fill>
    </dxf>
    <dxf>
      <font>
        <color auto="1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F46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66866</xdr:colOff>
      <xdr:row>1</xdr:row>
      <xdr:rowOff>1077185</xdr:rowOff>
    </xdr:from>
    <xdr:to>
      <xdr:col>5</xdr:col>
      <xdr:colOff>294538</xdr:colOff>
      <xdr:row>1</xdr:row>
      <xdr:rowOff>1077185</xdr:rowOff>
    </xdr:to>
    <xdr:cxnSp macro="">
      <xdr:nvCxnSpPr>
        <xdr:cNvPr id="2" name="Straight Arrow Connector 1">
          <a:extLst>
            <a:ext uri="{FF2B5EF4-FFF2-40B4-BE49-F238E27FC236}">
              <a16:creationId xmlns="" xmlns:a16="http://schemas.microsoft.com/office/drawing/2014/main" id="{0125ABB9-9D22-4963-AF96-12DEDF7E44EC}"/>
            </a:ext>
          </a:extLst>
        </xdr:cNvPr>
        <xdr:cNvCxnSpPr/>
      </xdr:nvCxnSpPr>
      <xdr:spPr>
        <a:xfrm>
          <a:off x="4722686" y="1267685"/>
          <a:ext cx="227672" cy="0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133350</xdr:colOff>
      <xdr:row>1</xdr:row>
      <xdr:rowOff>180975</xdr:rowOff>
    </xdr:from>
    <xdr:to>
      <xdr:col>5</xdr:col>
      <xdr:colOff>0</xdr:colOff>
      <xdr:row>2</xdr:row>
      <xdr:rowOff>101787</xdr:rowOff>
    </xdr:to>
    <xdr:grpSp>
      <xdr:nvGrpSpPr>
        <xdr:cNvPr id="3" name="Group 2">
          <a:extLst>
            <a:ext uri="{FF2B5EF4-FFF2-40B4-BE49-F238E27FC236}">
              <a16:creationId xmlns="" xmlns:a16="http://schemas.microsoft.com/office/drawing/2014/main" id="{87E6EE34-9B82-4908-BC1A-22F6E7AD10FD}"/>
            </a:ext>
          </a:extLst>
        </xdr:cNvPr>
        <xdr:cNvGrpSpPr/>
      </xdr:nvGrpSpPr>
      <xdr:grpSpPr>
        <a:xfrm>
          <a:off x="4339590" y="371475"/>
          <a:ext cx="316230" cy="1063812"/>
          <a:chOff x="3540915" y="921996"/>
          <a:chExt cx="227672" cy="621398"/>
        </a:xfrm>
      </xdr:grpSpPr>
      <xdr:cxnSp macro="">
        <xdr:nvCxnSpPr>
          <xdr:cNvPr id="4" name="Straight Arrow Connector 3">
            <a:extLst>
              <a:ext uri="{FF2B5EF4-FFF2-40B4-BE49-F238E27FC236}">
                <a16:creationId xmlns="" xmlns:a16="http://schemas.microsoft.com/office/drawing/2014/main" id="{DEC7D374-25F6-4632-BE55-1C0D950CDEBC}"/>
              </a:ext>
            </a:extLst>
          </xdr:cNvPr>
          <xdr:cNvCxnSpPr/>
        </xdr:nvCxnSpPr>
        <xdr:spPr>
          <a:xfrm>
            <a:off x="3540915" y="1543394"/>
            <a:ext cx="227672" cy="0"/>
          </a:xfrm>
          <a:prstGeom prst="straightConnector1">
            <a:avLst/>
          </a:prstGeom>
          <a:ln w="38100">
            <a:solidFill>
              <a:schemeClr val="accent4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Straight Arrow Connector 4">
            <a:extLst>
              <a:ext uri="{FF2B5EF4-FFF2-40B4-BE49-F238E27FC236}">
                <a16:creationId xmlns="" xmlns:a16="http://schemas.microsoft.com/office/drawing/2014/main" id="{E0A2B069-4034-4B41-9D12-2DDC47FE8880}"/>
              </a:ext>
            </a:extLst>
          </xdr:cNvPr>
          <xdr:cNvCxnSpPr/>
        </xdr:nvCxnSpPr>
        <xdr:spPr>
          <a:xfrm flipV="1">
            <a:off x="3542936" y="921996"/>
            <a:ext cx="0" cy="615135"/>
          </a:xfrm>
          <a:prstGeom prst="straightConnector1">
            <a:avLst/>
          </a:prstGeom>
          <a:ln w="38100">
            <a:tailEnd type="triangle"/>
          </a:ln>
        </xdr:spPr>
        <xdr:style>
          <a:lnRef idx="1">
            <a:schemeClr val="accent4"/>
          </a:lnRef>
          <a:fillRef idx="0">
            <a:schemeClr val="accent4"/>
          </a:fillRef>
          <a:effectRef idx="0">
            <a:schemeClr val="accent4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238125</xdr:colOff>
      <xdr:row>2</xdr:row>
      <xdr:rowOff>28575</xdr:rowOff>
    </xdr:from>
    <xdr:to>
      <xdr:col>2</xdr:col>
      <xdr:colOff>180975</xdr:colOff>
      <xdr:row>18</xdr:row>
      <xdr:rowOff>171450</xdr:rowOff>
    </xdr:to>
    <xdr:sp macro="" textlink="">
      <xdr:nvSpPr>
        <xdr:cNvPr id="6" name="Left Brace 5">
          <a:extLst>
            <a:ext uri="{FF2B5EF4-FFF2-40B4-BE49-F238E27FC236}">
              <a16:creationId xmlns="" xmlns:a16="http://schemas.microsoft.com/office/drawing/2014/main" id="{DE604E25-A087-4680-80E9-8175F476B688}"/>
            </a:ext>
          </a:extLst>
        </xdr:cNvPr>
        <xdr:cNvSpPr/>
      </xdr:nvSpPr>
      <xdr:spPr>
        <a:xfrm>
          <a:off x="436245" y="1362075"/>
          <a:ext cx="331470" cy="3190875"/>
        </a:xfrm>
        <a:prstGeom prst="leftBrace">
          <a:avLst>
            <a:gd name="adj1" fmla="val 27060"/>
            <a:gd name="adj2" fmla="val 49997"/>
          </a:avLst>
        </a:prstGeom>
        <a:ln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66866</xdr:colOff>
      <xdr:row>1</xdr:row>
      <xdr:rowOff>1077185</xdr:rowOff>
    </xdr:from>
    <xdr:to>
      <xdr:col>4</xdr:col>
      <xdr:colOff>294538</xdr:colOff>
      <xdr:row>1</xdr:row>
      <xdr:rowOff>1077185</xdr:rowOff>
    </xdr:to>
    <xdr:cxnSp macro="">
      <xdr:nvCxnSpPr>
        <xdr:cNvPr id="2" name="Straight Arrow Connector 1">
          <a:extLst>
            <a:ext uri="{FF2B5EF4-FFF2-40B4-BE49-F238E27FC236}">
              <a16:creationId xmlns="" xmlns:a16="http://schemas.microsoft.com/office/drawing/2014/main" id="{B5A42991-B9DC-48B0-8A43-4C4A9451E458}"/>
            </a:ext>
          </a:extLst>
        </xdr:cNvPr>
        <xdr:cNvCxnSpPr/>
      </xdr:nvCxnSpPr>
      <xdr:spPr>
        <a:xfrm>
          <a:off x="2109026" y="1267685"/>
          <a:ext cx="181952" cy="0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66866</xdr:colOff>
      <xdr:row>1</xdr:row>
      <xdr:rowOff>1077185</xdr:rowOff>
    </xdr:from>
    <xdr:to>
      <xdr:col>4</xdr:col>
      <xdr:colOff>294538</xdr:colOff>
      <xdr:row>1</xdr:row>
      <xdr:rowOff>1077185</xdr:rowOff>
    </xdr:to>
    <xdr:cxnSp macro="">
      <xdr:nvCxnSpPr>
        <xdr:cNvPr id="3" name="Straight Arrow Connector 2">
          <a:extLst>
            <a:ext uri="{FF2B5EF4-FFF2-40B4-BE49-F238E27FC236}">
              <a16:creationId xmlns="" xmlns:a16="http://schemas.microsoft.com/office/drawing/2014/main" id="{FD7D0806-B1A8-43CD-9373-2623E86A7648}"/>
            </a:ext>
          </a:extLst>
        </xdr:cNvPr>
        <xdr:cNvCxnSpPr/>
      </xdr:nvCxnSpPr>
      <xdr:spPr>
        <a:xfrm>
          <a:off x="2109026" y="1267685"/>
          <a:ext cx="181952" cy="0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66866</xdr:colOff>
      <xdr:row>1</xdr:row>
      <xdr:rowOff>1077185</xdr:rowOff>
    </xdr:from>
    <xdr:to>
      <xdr:col>4</xdr:col>
      <xdr:colOff>294538</xdr:colOff>
      <xdr:row>1</xdr:row>
      <xdr:rowOff>1077185</xdr:rowOff>
    </xdr:to>
    <xdr:cxnSp macro="">
      <xdr:nvCxnSpPr>
        <xdr:cNvPr id="4" name="Straight Arrow Connector 3">
          <a:extLst>
            <a:ext uri="{FF2B5EF4-FFF2-40B4-BE49-F238E27FC236}">
              <a16:creationId xmlns="" xmlns:a16="http://schemas.microsoft.com/office/drawing/2014/main" id="{63F14E19-5554-4C85-98F3-24B656B3697F}"/>
            </a:ext>
          </a:extLst>
        </xdr:cNvPr>
        <xdr:cNvCxnSpPr/>
      </xdr:nvCxnSpPr>
      <xdr:spPr>
        <a:xfrm>
          <a:off x="2109026" y="1267685"/>
          <a:ext cx="181952" cy="0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66866</xdr:colOff>
      <xdr:row>1</xdr:row>
      <xdr:rowOff>1077185</xdr:rowOff>
    </xdr:from>
    <xdr:to>
      <xdr:col>4</xdr:col>
      <xdr:colOff>294538</xdr:colOff>
      <xdr:row>1</xdr:row>
      <xdr:rowOff>1077185</xdr:rowOff>
    </xdr:to>
    <xdr:cxnSp macro="">
      <xdr:nvCxnSpPr>
        <xdr:cNvPr id="5" name="Straight Arrow Connector 4">
          <a:extLst>
            <a:ext uri="{FF2B5EF4-FFF2-40B4-BE49-F238E27FC236}">
              <a16:creationId xmlns="" xmlns:a16="http://schemas.microsoft.com/office/drawing/2014/main" id="{8D2C9E27-6627-46C8-A8CE-8B13FBA37AAD}"/>
            </a:ext>
          </a:extLst>
        </xdr:cNvPr>
        <xdr:cNvCxnSpPr/>
      </xdr:nvCxnSpPr>
      <xdr:spPr>
        <a:xfrm>
          <a:off x="2109026" y="1267685"/>
          <a:ext cx="181952" cy="0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66866</xdr:colOff>
      <xdr:row>1</xdr:row>
      <xdr:rowOff>1077185</xdr:rowOff>
    </xdr:from>
    <xdr:to>
      <xdr:col>4</xdr:col>
      <xdr:colOff>294538</xdr:colOff>
      <xdr:row>1</xdr:row>
      <xdr:rowOff>1077185</xdr:rowOff>
    </xdr:to>
    <xdr:cxnSp macro="">
      <xdr:nvCxnSpPr>
        <xdr:cNvPr id="6" name="Straight Arrow Connector 5">
          <a:extLst>
            <a:ext uri="{FF2B5EF4-FFF2-40B4-BE49-F238E27FC236}">
              <a16:creationId xmlns="" xmlns:a16="http://schemas.microsoft.com/office/drawing/2014/main" id="{B68AF744-5CE3-44EE-BD78-DB11B139029E}"/>
            </a:ext>
          </a:extLst>
        </xdr:cNvPr>
        <xdr:cNvCxnSpPr/>
      </xdr:nvCxnSpPr>
      <xdr:spPr>
        <a:xfrm>
          <a:off x="2109026" y="1267685"/>
          <a:ext cx="181952" cy="0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66866</xdr:colOff>
      <xdr:row>1</xdr:row>
      <xdr:rowOff>1077185</xdr:rowOff>
    </xdr:from>
    <xdr:to>
      <xdr:col>4</xdr:col>
      <xdr:colOff>294538</xdr:colOff>
      <xdr:row>1</xdr:row>
      <xdr:rowOff>1077185</xdr:rowOff>
    </xdr:to>
    <xdr:cxnSp macro="">
      <xdr:nvCxnSpPr>
        <xdr:cNvPr id="7" name="Straight Arrow Connector 6">
          <a:extLst>
            <a:ext uri="{FF2B5EF4-FFF2-40B4-BE49-F238E27FC236}">
              <a16:creationId xmlns="" xmlns:a16="http://schemas.microsoft.com/office/drawing/2014/main" id="{DBF58779-1E31-4124-A1B5-1AC2DEF99E0C}"/>
            </a:ext>
          </a:extLst>
        </xdr:cNvPr>
        <xdr:cNvCxnSpPr/>
      </xdr:nvCxnSpPr>
      <xdr:spPr>
        <a:xfrm>
          <a:off x="2109026" y="1267685"/>
          <a:ext cx="181952" cy="0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66866</xdr:colOff>
      <xdr:row>1</xdr:row>
      <xdr:rowOff>1077185</xdr:rowOff>
    </xdr:from>
    <xdr:to>
      <xdr:col>4</xdr:col>
      <xdr:colOff>294538</xdr:colOff>
      <xdr:row>1</xdr:row>
      <xdr:rowOff>1077185</xdr:rowOff>
    </xdr:to>
    <xdr:cxnSp macro="">
      <xdr:nvCxnSpPr>
        <xdr:cNvPr id="8" name="Straight Arrow Connector 7">
          <a:extLst>
            <a:ext uri="{FF2B5EF4-FFF2-40B4-BE49-F238E27FC236}">
              <a16:creationId xmlns="" xmlns:a16="http://schemas.microsoft.com/office/drawing/2014/main" id="{77F1A80E-B343-46B4-8718-1A85B58E1382}"/>
            </a:ext>
          </a:extLst>
        </xdr:cNvPr>
        <xdr:cNvCxnSpPr/>
      </xdr:nvCxnSpPr>
      <xdr:spPr>
        <a:xfrm>
          <a:off x="2109026" y="1267685"/>
          <a:ext cx="181952" cy="0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66866</xdr:colOff>
      <xdr:row>1</xdr:row>
      <xdr:rowOff>1077185</xdr:rowOff>
    </xdr:from>
    <xdr:to>
      <xdr:col>4</xdr:col>
      <xdr:colOff>294538</xdr:colOff>
      <xdr:row>1</xdr:row>
      <xdr:rowOff>1077185</xdr:rowOff>
    </xdr:to>
    <xdr:cxnSp macro="">
      <xdr:nvCxnSpPr>
        <xdr:cNvPr id="9" name="Straight Arrow Connector 8">
          <a:extLst>
            <a:ext uri="{FF2B5EF4-FFF2-40B4-BE49-F238E27FC236}">
              <a16:creationId xmlns="" xmlns:a16="http://schemas.microsoft.com/office/drawing/2014/main" id="{39C31AAD-4E41-4288-B737-0D55831406D3}"/>
            </a:ext>
          </a:extLst>
        </xdr:cNvPr>
        <xdr:cNvCxnSpPr/>
      </xdr:nvCxnSpPr>
      <xdr:spPr>
        <a:xfrm>
          <a:off x="2109026" y="1267685"/>
          <a:ext cx="181952" cy="0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66866</xdr:colOff>
      <xdr:row>1</xdr:row>
      <xdr:rowOff>1077185</xdr:rowOff>
    </xdr:from>
    <xdr:to>
      <xdr:col>4</xdr:col>
      <xdr:colOff>294538</xdr:colOff>
      <xdr:row>1</xdr:row>
      <xdr:rowOff>1077185</xdr:rowOff>
    </xdr:to>
    <xdr:cxnSp macro="">
      <xdr:nvCxnSpPr>
        <xdr:cNvPr id="10" name="Straight Arrow Connector 9">
          <a:extLst>
            <a:ext uri="{FF2B5EF4-FFF2-40B4-BE49-F238E27FC236}">
              <a16:creationId xmlns="" xmlns:a16="http://schemas.microsoft.com/office/drawing/2014/main" id="{B92839B1-0B2A-49D6-8412-04F8DE01E580}"/>
            </a:ext>
          </a:extLst>
        </xdr:cNvPr>
        <xdr:cNvCxnSpPr/>
      </xdr:nvCxnSpPr>
      <xdr:spPr>
        <a:xfrm>
          <a:off x="2109026" y="1267685"/>
          <a:ext cx="181952" cy="0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66866</xdr:colOff>
      <xdr:row>1</xdr:row>
      <xdr:rowOff>1077185</xdr:rowOff>
    </xdr:from>
    <xdr:to>
      <xdr:col>4</xdr:col>
      <xdr:colOff>294538</xdr:colOff>
      <xdr:row>1</xdr:row>
      <xdr:rowOff>1077185</xdr:rowOff>
    </xdr:to>
    <xdr:cxnSp macro="">
      <xdr:nvCxnSpPr>
        <xdr:cNvPr id="11" name="Straight Arrow Connector 10">
          <a:extLst>
            <a:ext uri="{FF2B5EF4-FFF2-40B4-BE49-F238E27FC236}">
              <a16:creationId xmlns="" xmlns:a16="http://schemas.microsoft.com/office/drawing/2014/main" id="{94FD1F81-54F2-47AD-B6B5-A8D0D56141A3}"/>
            </a:ext>
          </a:extLst>
        </xdr:cNvPr>
        <xdr:cNvCxnSpPr/>
      </xdr:nvCxnSpPr>
      <xdr:spPr>
        <a:xfrm>
          <a:off x="2109026" y="1267685"/>
          <a:ext cx="181952" cy="0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66866</xdr:colOff>
      <xdr:row>1</xdr:row>
      <xdr:rowOff>1077185</xdr:rowOff>
    </xdr:from>
    <xdr:to>
      <xdr:col>4</xdr:col>
      <xdr:colOff>294538</xdr:colOff>
      <xdr:row>1</xdr:row>
      <xdr:rowOff>1077185</xdr:rowOff>
    </xdr:to>
    <xdr:cxnSp macro="">
      <xdr:nvCxnSpPr>
        <xdr:cNvPr id="12" name="Straight Arrow Connector 11">
          <a:extLst>
            <a:ext uri="{FF2B5EF4-FFF2-40B4-BE49-F238E27FC236}">
              <a16:creationId xmlns="" xmlns:a16="http://schemas.microsoft.com/office/drawing/2014/main" id="{C76328C4-1127-4B36-8E8D-0DF3CAF6090B}"/>
            </a:ext>
          </a:extLst>
        </xdr:cNvPr>
        <xdr:cNvCxnSpPr/>
      </xdr:nvCxnSpPr>
      <xdr:spPr>
        <a:xfrm>
          <a:off x="2109026" y="1267685"/>
          <a:ext cx="181952" cy="0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66866</xdr:colOff>
      <xdr:row>1</xdr:row>
      <xdr:rowOff>1077185</xdr:rowOff>
    </xdr:from>
    <xdr:to>
      <xdr:col>4</xdr:col>
      <xdr:colOff>294538</xdr:colOff>
      <xdr:row>1</xdr:row>
      <xdr:rowOff>1077185</xdr:rowOff>
    </xdr:to>
    <xdr:cxnSp macro="">
      <xdr:nvCxnSpPr>
        <xdr:cNvPr id="13" name="Straight Arrow Connector 12">
          <a:extLst>
            <a:ext uri="{FF2B5EF4-FFF2-40B4-BE49-F238E27FC236}">
              <a16:creationId xmlns="" xmlns:a16="http://schemas.microsoft.com/office/drawing/2014/main" id="{A3976CFC-F530-43C8-995E-0C67D98276D1}"/>
            </a:ext>
          </a:extLst>
        </xdr:cNvPr>
        <xdr:cNvCxnSpPr/>
      </xdr:nvCxnSpPr>
      <xdr:spPr>
        <a:xfrm>
          <a:off x="2109026" y="1267685"/>
          <a:ext cx="181952" cy="0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66866</xdr:colOff>
      <xdr:row>1</xdr:row>
      <xdr:rowOff>1077185</xdr:rowOff>
    </xdr:from>
    <xdr:to>
      <xdr:col>4</xdr:col>
      <xdr:colOff>294538</xdr:colOff>
      <xdr:row>1</xdr:row>
      <xdr:rowOff>1077185</xdr:rowOff>
    </xdr:to>
    <xdr:cxnSp macro="">
      <xdr:nvCxnSpPr>
        <xdr:cNvPr id="14" name="Straight Arrow Connector 13">
          <a:extLst>
            <a:ext uri="{FF2B5EF4-FFF2-40B4-BE49-F238E27FC236}">
              <a16:creationId xmlns="" xmlns:a16="http://schemas.microsoft.com/office/drawing/2014/main" id="{8E2ECE29-B184-4827-8EC2-3937552DEFAC}"/>
            </a:ext>
          </a:extLst>
        </xdr:cNvPr>
        <xdr:cNvCxnSpPr/>
      </xdr:nvCxnSpPr>
      <xdr:spPr>
        <a:xfrm>
          <a:off x="2109026" y="1267685"/>
          <a:ext cx="181952" cy="0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66866</xdr:colOff>
      <xdr:row>1</xdr:row>
      <xdr:rowOff>1077185</xdr:rowOff>
    </xdr:from>
    <xdr:to>
      <xdr:col>5</xdr:col>
      <xdr:colOff>294538</xdr:colOff>
      <xdr:row>1</xdr:row>
      <xdr:rowOff>1077185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xmlns="" id="{0125ABB9-9D22-4963-AF96-12DEDF7E44EC}"/>
            </a:ext>
          </a:extLst>
        </xdr:cNvPr>
        <xdr:cNvCxnSpPr/>
      </xdr:nvCxnSpPr>
      <xdr:spPr>
        <a:xfrm>
          <a:off x="4722686" y="1267685"/>
          <a:ext cx="227672" cy="0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133350</xdr:colOff>
      <xdr:row>1</xdr:row>
      <xdr:rowOff>180975</xdr:rowOff>
    </xdr:from>
    <xdr:to>
      <xdr:col>5</xdr:col>
      <xdr:colOff>0</xdr:colOff>
      <xdr:row>2</xdr:row>
      <xdr:rowOff>101787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xmlns="" id="{87E6EE34-9B82-4908-BC1A-22F6E7AD10FD}"/>
            </a:ext>
          </a:extLst>
        </xdr:cNvPr>
        <xdr:cNvGrpSpPr/>
      </xdr:nvGrpSpPr>
      <xdr:grpSpPr>
        <a:xfrm>
          <a:off x="4339590" y="371475"/>
          <a:ext cx="316230" cy="1063812"/>
          <a:chOff x="3540915" y="921996"/>
          <a:chExt cx="227672" cy="621398"/>
        </a:xfrm>
      </xdr:grpSpPr>
      <xdr:cxnSp macro="">
        <xdr:nvCxnSpPr>
          <xdr:cNvPr id="4" name="Straight Arrow Connector 3">
            <a:extLst>
              <a:ext uri="{FF2B5EF4-FFF2-40B4-BE49-F238E27FC236}">
                <a16:creationId xmlns:a16="http://schemas.microsoft.com/office/drawing/2014/main" xmlns="" id="{DEC7D374-25F6-4632-BE55-1C0D950CDEBC}"/>
              </a:ext>
            </a:extLst>
          </xdr:cNvPr>
          <xdr:cNvCxnSpPr/>
        </xdr:nvCxnSpPr>
        <xdr:spPr>
          <a:xfrm>
            <a:off x="3540915" y="1543394"/>
            <a:ext cx="227672" cy="0"/>
          </a:xfrm>
          <a:prstGeom prst="straightConnector1">
            <a:avLst/>
          </a:prstGeom>
          <a:ln w="38100">
            <a:solidFill>
              <a:schemeClr val="accent4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Straight Arrow Connector 4">
            <a:extLst>
              <a:ext uri="{FF2B5EF4-FFF2-40B4-BE49-F238E27FC236}">
                <a16:creationId xmlns:a16="http://schemas.microsoft.com/office/drawing/2014/main" xmlns="" id="{E0A2B069-4034-4B41-9D12-2DDC47FE8880}"/>
              </a:ext>
            </a:extLst>
          </xdr:cNvPr>
          <xdr:cNvCxnSpPr/>
        </xdr:nvCxnSpPr>
        <xdr:spPr>
          <a:xfrm flipV="1">
            <a:off x="3542936" y="921996"/>
            <a:ext cx="0" cy="615135"/>
          </a:xfrm>
          <a:prstGeom prst="straightConnector1">
            <a:avLst/>
          </a:prstGeom>
          <a:ln w="38100">
            <a:tailEnd type="triangle"/>
          </a:ln>
        </xdr:spPr>
        <xdr:style>
          <a:lnRef idx="1">
            <a:schemeClr val="accent4"/>
          </a:lnRef>
          <a:fillRef idx="0">
            <a:schemeClr val="accent4"/>
          </a:fillRef>
          <a:effectRef idx="0">
            <a:schemeClr val="accent4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238125</xdr:colOff>
      <xdr:row>2</xdr:row>
      <xdr:rowOff>28574</xdr:rowOff>
    </xdr:from>
    <xdr:to>
      <xdr:col>2</xdr:col>
      <xdr:colOff>180975</xdr:colOff>
      <xdr:row>18</xdr:row>
      <xdr:rowOff>171449</xdr:rowOff>
    </xdr:to>
    <xdr:sp macro="" textlink="">
      <xdr:nvSpPr>
        <xdr:cNvPr id="6" name="Left Brace 5">
          <a:extLst>
            <a:ext uri="{FF2B5EF4-FFF2-40B4-BE49-F238E27FC236}">
              <a16:creationId xmlns:a16="http://schemas.microsoft.com/office/drawing/2014/main" xmlns="" id="{C182BA70-D432-4615-BE8E-6B9A634D50F4}"/>
            </a:ext>
          </a:extLst>
        </xdr:cNvPr>
        <xdr:cNvSpPr/>
      </xdr:nvSpPr>
      <xdr:spPr>
        <a:xfrm>
          <a:off x="436245" y="1362074"/>
          <a:ext cx="331470" cy="3190875"/>
        </a:xfrm>
        <a:prstGeom prst="leftBrace">
          <a:avLst>
            <a:gd name="adj1" fmla="val 27060"/>
            <a:gd name="adj2" fmla="val 49997"/>
          </a:avLst>
        </a:prstGeom>
        <a:ln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66866</xdr:colOff>
      <xdr:row>1</xdr:row>
      <xdr:rowOff>1077185</xdr:rowOff>
    </xdr:from>
    <xdr:to>
      <xdr:col>4</xdr:col>
      <xdr:colOff>294538</xdr:colOff>
      <xdr:row>1</xdr:row>
      <xdr:rowOff>1077185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xmlns="" id="{CA48DBEA-B84B-4BEB-BE42-5A2AF0962393}"/>
            </a:ext>
          </a:extLst>
        </xdr:cNvPr>
        <xdr:cNvCxnSpPr/>
      </xdr:nvCxnSpPr>
      <xdr:spPr>
        <a:xfrm>
          <a:off x="2109026" y="1267685"/>
          <a:ext cx="181952" cy="0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66866</xdr:colOff>
      <xdr:row>1</xdr:row>
      <xdr:rowOff>1077185</xdr:rowOff>
    </xdr:from>
    <xdr:to>
      <xdr:col>4</xdr:col>
      <xdr:colOff>294538</xdr:colOff>
      <xdr:row>1</xdr:row>
      <xdr:rowOff>1077185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xmlns="" id="{25E3DF75-3E78-4819-B6C6-BC19FBBC478E}"/>
            </a:ext>
          </a:extLst>
        </xdr:cNvPr>
        <xdr:cNvCxnSpPr/>
      </xdr:nvCxnSpPr>
      <xdr:spPr>
        <a:xfrm>
          <a:off x="2109026" y="1267685"/>
          <a:ext cx="181952" cy="0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66866</xdr:colOff>
      <xdr:row>1</xdr:row>
      <xdr:rowOff>1077185</xdr:rowOff>
    </xdr:from>
    <xdr:to>
      <xdr:col>4</xdr:col>
      <xdr:colOff>294538</xdr:colOff>
      <xdr:row>1</xdr:row>
      <xdr:rowOff>1077185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xmlns="" id="{07B7230C-0489-496E-A2CE-6CB04A7B96EC}"/>
            </a:ext>
          </a:extLst>
        </xdr:cNvPr>
        <xdr:cNvCxnSpPr/>
      </xdr:nvCxnSpPr>
      <xdr:spPr>
        <a:xfrm>
          <a:off x="2109026" y="1267685"/>
          <a:ext cx="181952" cy="0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66866</xdr:colOff>
      <xdr:row>1</xdr:row>
      <xdr:rowOff>1077185</xdr:rowOff>
    </xdr:from>
    <xdr:to>
      <xdr:col>4</xdr:col>
      <xdr:colOff>294538</xdr:colOff>
      <xdr:row>1</xdr:row>
      <xdr:rowOff>1077185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xmlns="" id="{61A30B77-9866-41B7-B4E7-82084A6C0223}"/>
            </a:ext>
          </a:extLst>
        </xdr:cNvPr>
        <xdr:cNvCxnSpPr/>
      </xdr:nvCxnSpPr>
      <xdr:spPr>
        <a:xfrm>
          <a:off x="2109026" y="1267685"/>
          <a:ext cx="181952" cy="0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66866</xdr:colOff>
      <xdr:row>1</xdr:row>
      <xdr:rowOff>1077185</xdr:rowOff>
    </xdr:from>
    <xdr:to>
      <xdr:col>4</xdr:col>
      <xdr:colOff>294538</xdr:colOff>
      <xdr:row>1</xdr:row>
      <xdr:rowOff>1077185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xmlns="" id="{4BB0FEE1-5F1D-47CC-9CA0-B520A85B6FA1}"/>
            </a:ext>
          </a:extLst>
        </xdr:cNvPr>
        <xdr:cNvCxnSpPr/>
      </xdr:nvCxnSpPr>
      <xdr:spPr>
        <a:xfrm>
          <a:off x="2109026" y="1267685"/>
          <a:ext cx="181952" cy="0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66866</xdr:colOff>
      <xdr:row>1</xdr:row>
      <xdr:rowOff>1077185</xdr:rowOff>
    </xdr:from>
    <xdr:to>
      <xdr:col>4</xdr:col>
      <xdr:colOff>294538</xdr:colOff>
      <xdr:row>1</xdr:row>
      <xdr:rowOff>1077185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xmlns="" id="{2164BACA-7AFC-47CA-9E2E-4C7D162D8794}"/>
            </a:ext>
          </a:extLst>
        </xdr:cNvPr>
        <xdr:cNvCxnSpPr/>
      </xdr:nvCxnSpPr>
      <xdr:spPr>
        <a:xfrm>
          <a:off x="2109026" y="1267685"/>
          <a:ext cx="181952" cy="0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66866</xdr:colOff>
      <xdr:row>1</xdr:row>
      <xdr:rowOff>1077185</xdr:rowOff>
    </xdr:from>
    <xdr:to>
      <xdr:col>4</xdr:col>
      <xdr:colOff>294538</xdr:colOff>
      <xdr:row>1</xdr:row>
      <xdr:rowOff>1077185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xmlns="" id="{8782F966-8EC7-4031-9D94-49D00016133B}"/>
            </a:ext>
          </a:extLst>
        </xdr:cNvPr>
        <xdr:cNvCxnSpPr/>
      </xdr:nvCxnSpPr>
      <xdr:spPr>
        <a:xfrm>
          <a:off x="2109026" y="1267685"/>
          <a:ext cx="181952" cy="0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66866</xdr:colOff>
      <xdr:row>1</xdr:row>
      <xdr:rowOff>1077185</xdr:rowOff>
    </xdr:from>
    <xdr:to>
      <xdr:col>4</xdr:col>
      <xdr:colOff>294538</xdr:colOff>
      <xdr:row>1</xdr:row>
      <xdr:rowOff>1077185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xmlns="" id="{A72D1DBE-7FE0-4CF8-9B3F-AEFBFE2B62AC}"/>
            </a:ext>
          </a:extLst>
        </xdr:cNvPr>
        <xdr:cNvCxnSpPr/>
      </xdr:nvCxnSpPr>
      <xdr:spPr>
        <a:xfrm>
          <a:off x="2109026" y="1267685"/>
          <a:ext cx="181952" cy="0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66866</xdr:colOff>
      <xdr:row>1</xdr:row>
      <xdr:rowOff>1077185</xdr:rowOff>
    </xdr:from>
    <xdr:to>
      <xdr:col>4</xdr:col>
      <xdr:colOff>294538</xdr:colOff>
      <xdr:row>1</xdr:row>
      <xdr:rowOff>1077185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xmlns="" id="{D27E91F6-87E4-471D-8805-77850AD74B4E}"/>
            </a:ext>
          </a:extLst>
        </xdr:cNvPr>
        <xdr:cNvCxnSpPr/>
      </xdr:nvCxnSpPr>
      <xdr:spPr>
        <a:xfrm>
          <a:off x="2109026" y="1267685"/>
          <a:ext cx="181952" cy="0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66866</xdr:colOff>
      <xdr:row>1</xdr:row>
      <xdr:rowOff>1077185</xdr:rowOff>
    </xdr:from>
    <xdr:to>
      <xdr:col>4</xdr:col>
      <xdr:colOff>294538</xdr:colOff>
      <xdr:row>1</xdr:row>
      <xdr:rowOff>1077185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xmlns="" id="{66D902D3-6748-4015-90AB-6BA558005531}"/>
            </a:ext>
          </a:extLst>
        </xdr:cNvPr>
        <xdr:cNvCxnSpPr/>
      </xdr:nvCxnSpPr>
      <xdr:spPr>
        <a:xfrm>
          <a:off x="2109026" y="1267685"/>
          <a:ext cx="181952" cy="0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66866</xdr:colOff>
      <xdr:row>1</xdr:row>
      <xdr:rowOff>1077185</xdr:rowOff>
    </xdr:from>
    <xdr:to>
      <xdr:col>4</xdr:col>
      <xdr:colOff>294538</xdr:colOff>
      <xdr:row>1</xdr:row>
      <xdr:rowOff>1077185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xmlns="" id="{34F4A76A-35AC-4D6A-B562-AC0AB3216C50}"/>
            </a:ext>
          </a:extLst>
        </xdr:cNvPr>
        <xdr:cNvCxnSpPr/>
      </xdr:nvCxnSpPr>
      <xdr:spPr>
        <a:xfrm>
          <a:off x="2109026" y="1267685"/>
          <a:ext cx="181952" cy="0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66866</xdr:colOff>
      <xdr:row>1</xdr:row>
      <xdr:rowOff>1077185</xdr:rowOff>
    </xdr:from>
    <xdr:to>
      <xdr:col>4</xdr:col>
      <xdr:colOff>294538</xdr:colOff>
      <xdr:row>1</xdr:row>
      <xdr:rowOff>1077185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xmlns="" id="{53D83E4B-77C4-4C39-B963-2F1491D3DEEC}"/>
            </a:ext>
          </a:extLst>
        </xdr:cNvPr>
        <xdr:cNvCxnSpPr/>
      </xdr:nvCxnSpPr>
      <xdr:spPr>
        <a:xfrm>
          <a:off x="2109026" y="1267685"/>
          <a:ext cx="181952" cy="0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66866</xdr:colOff>
      <xdr:row>1</xdr:row>
      <xdr:rowOff>1077185</xdr:rowOff>
    </xdr:from>
    <xdr:to>
      <xdr:col>4</xdr:col>
      <xdr:colOff>294538</xdr:colOff>
      <xdr:row>1</xdr:row>
      <xdr:rowOff>1077185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xmlns="" id="{D9847F7A-1D93-4D71-B980-0FDA546757A1}"/>
            </a:ext>
          </a:extLst>
        </xdr:cNvPr>
        <xdr:cNvCxnSpPr/>
      </xdr:nvCxnSpPr>
      <xdr:spPr>
        <a:xfrm>
          <a:off x="2109026" y="1267685"/>
          <a:ext cx="181952" cy="0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66866</xdr:colOff>
      <xdr:row>1</xdr:row>
      <xdr:rowOff>1077185</xdr:rowOff>
    </xdr:from>
    <xdr:to>
      <xdr:col>5</xdr:col>
      <xdr:colOff>294538</xdr:colOff>
      <xdr:row>1</xdr:row>
      <xdr:rowOff>1077185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xmlns="" id="{0125ABB9-9D22-4963-AF96-12DEDF7E44EC}"/>
            </a:ext>
          </a:extLst>
        </xdr:cNvPr>
        <xdr:cNvCxnSpPr/>
      </xdr:nvCxnSpPr>
      <xdr:spPr>
        <a:xfrm>
          <a:off x="4722686" y="1267685"/>
          <a:ext cx="227672" cy="0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133350</xdr:colOff>
      <xdr:row>1</xdr:row>
      <xdr:rowOff>180975</xdr:rowOff>
    </xdr:from>
    <xdr:to>
      <xdr:col>5</xdr:col>
      <xdr:colOff>0</xdr:colOff>
      <xdr:row>2</xdr:row>
      <xdr:rowOff>101787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xmlns="" id="{87E6EE34-9B82-4908-BC1A-22F6E7AD10FD}"/>
            </a:ext>
          </a:extLst>
        </xdr:cNvPr>
        <xdr:cNvGrpSpPr/>
      </xdr:nvGrpSpPr>
      <xdr:grpSpPr>
        <a:xfrm>
          <a:off x="4339590" y="371475"/>
          <a:ext cx="316230" cy="1063812"/>
          <a:chOff x="3540915" y="921996"/>
          <a:chExt cx="227672" cy="621398"/>
        </a:xfrm>
      </xdr:grpSpPr>
      <xdr:cxnSp macro="">
        <xdr:nvCxnSpPr>
          <xdr:cNvPr id="4" name="Straight Arrow Connector 3">
            <a:extLst>
              <a:ext uri="{FF2B5EF4-FFF2-40B4-BE49-F238E27FC236}">
                <a16:creationId xmlns:a16="http://schemas.microsoft.com/office/drawing/2014/main" xmlns="" id="{DEC7D374-25F6-4632-BE55-1C0D950CDEBC}"/>
              </a:ext>
            </a:extLst>
          </xdr:cNvPr>
          <xdr:cNvCxnSpPr/>
        </xdr:nvCxnSpPr>
        <xdr:spPr>
          <a:xfrm>
            <a:off x="3540915" y="1543394"/>
            <a:ext cx="227672" cy="0"/>
          </a:xfrm>
          <a:prstGeom prst="straightConnector1">
            <a:avLst/>
          </a:prstGeom>
          <a:ln w="38100">
            <a:solidFill>
              <a:schemeClr val="accent4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Straight Arrow Connector 4">
            <a:extLst>
              <a:ext uri="{FF2B5EF4-FFF2-40B4-BE49-F238E27FC236}">
                <a16:creationId xmlns:a16="http://schemas.microsoft.com/office/drawing/2014/main" xmlns="" id="{E0A2B069-4034-4B41-9D12-2DDC47FE8880}"/>
              </a:ext>
            </a:extLst>
          </xdr:cNvPr>
          <xdr:cNvCxnSpPr/>
        </xdr:nvCxnSpPr>
        <xdr:spPr>
          <a:xfrm flipV="1">
            <a:off x="3542936" y="921996"/>
            <a:ext cx="0" cy="615135"/>
          </a:xfrm>
          <a:prstGeom prst="straightConnector1">
            <a:avLst/>
          </a:prstGeom>
          <a:ln w="38100">
            <a:tailEnd type="triangle"/>
          </a:ln>
        </xdr:spPr>
        <xdr:style>
          <a:lnRef idx="1">
            <a:schemeClr val="accent4"/>
          </a:lnRef>
          <a:fillRef idx="0">
            <a:schemeClr val="accent4"/>
          </a:fillRef>
          <a:effectRef idx="0">
            <a:schemeClr val="accent4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238125</xdr:colOff>
      <xdr:row>2</xdr:row>
      <xdr:rowOff>28574</xdr:rowOff>
    </xdr:from>
    <xdr:to>
      <xdr:col>2</xdr:col>
      <xdr:colOff>180975</xdr:colOff>
      <xdr:row>18</xdr:row>
      <xdr:rowOff>171449</xdr:rowOff>
    </xdr:to>
    <xdr:sp macro="" textlink="">
      <xdr:nvSpPr>
        <xdr:cNvPr id="6" name="Left Brace 5">
          <a:extLst>
            <a:ext uri="{FF2B5EF4-FFF2-40B4-BE49-F238E27FC236}">
              <a16:creationId xmlns:a16="http://schemas.microsoft.com/office/drawing/2014/main" xmlns="" id="{C182BA70-D432-4615-BE8E-6B9A634D50F4}"/>
            </a:ext>
          </a:extLst>
        </xdr:cNvPr>
        <xdr:cNvSpPr/>
      </xdr:nvSpPr>
      <xdr:spPr>
        <a:xfrm>
          <a:off x="436245" y="1362074"/>
          <a:ext cx="331470" cy="3190875"/>
        </a:xfrm>
        <a:prstGeom prst="leftBrace">
          <a:avLst>
            <a:gd name="adj1" fmla="val 27060"/>
            <a:gd name="adj2" fmla="val 49997"/>
          </a:avLst>
        </a:prstGeom>
        <a:ln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66866</xdr:colOff>
      <xdr:row>1</xdr:row>
      <xdr:rowOff>1077185</xdr:rowOff>
    </xdr:from>
    <xdr:to>
      <xdr:col>4</xdr:col>
      <xdr:colOff>294538</xdr:colOff>
      <xdr:row>1</xdr:row>
      <xdr:rowOff>1077185</xdr:rowOff>
    </xdr:to>
    <xdr:cxnSp macro="">
      <xdr:nvCxnSpPr>
        <xdr:cNvPr id="2" name="Straight Arrow Connector 1">
          <a:extLst>
            <a:ext uri="{FF2B5EF4-FFF2-40B4-BE49-F238E27FC236}">
              <a16:creationId xmlns="" xmlns:a16="http://schemas.microsoft.com/office/drawing/2014/main" id="{DF4AAD11-FB3A-4954-9B33-17D8B9785CB5}"/>
            </a:ext>
          </a:extLst>
        </xdr:cNvPr>
        <xdr:cNvCxnSpPr/>
      </xdr:nvCxnSpPr>
      <xdr:spPr>
        <a:xfrm>
          <a:off x="2109026" y="1267685"/>
          <a:ext cx="181952" cy="0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66866</xdr:colOff>
      <xdr:row>1</xdr:row>
      <xdr:rowOff>1077185</xdr:rowOff>
    </xdr:from>
    <xdr:to>
      <xdr:col>4</xdr:col>
      <xdr:colOff>294538</xdr:colOff>
      <xdr:row>1</xdr:row>
      <xdr:rowOff>1077185</xdr:rowOff>
    </xdr:to>
    <xdr:cxnSp macro="">
      <xdr:nvCxnSpPr>
        <xdr:cNvPr id="3" name="Straight Arrow Connector 2">
          <a:extLst>
            <a:ext uri="{FF2B5EF4-FFF2-40B4-BE49-F238E27FC236}">
              <a16:creationId xmlns="" xmlns:a16="http://schemas.microsoft.com/office/drawing/2014/main" id="{10924845-48AD-44A0-A912-214042EC399D}"/>
            </a:ext>
          </a:extLst>
        </xdr:cNvPr>
        <xdr:cNvCxnSpPr/>
      </xdr:nvCxnSpPr>
      <xdr:spPr>
        <a:xfrm>
          <a:off x="2109026" y="1267685"/>
          <a:ext cx="181952" cy="0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66866</xdr:colOff>
      <xdr:row>1</xdr:row>
      <xdr:rowOff>1077185</xdr:rowOff>
    </xdr:from>
    <xdr:to>
      <xdr:col>4</xdr:col>
      <xdr:colOff>294538</xdr:colOff>
      <xdr:row>1</xdr:row>
      <xdr:rowOff>1077185</xdr:rowOff>
    </xdr:to>
    <xdr:cxnSp macro="">
      <xdr:nvCxnSpPr>
        <xdr:cNvPr id="4" name="Straight Arrow Connector 3">
          <a:extLst>
            <a:ext uri="{FF2B5EF4-FFF2-40B4-BE49-F238E27FC236}">
              <a16:creationId xmlns="" xmlns:a16="http://schemas.microsoft.com/office/drawing/2014/main" id="{28A468A7-F2AD-4EAB-A88D-CD258C04F826}"/>
            </a:ext>
          </a:extLst>
        </xdr:cNvPr>
        <xdr:cNvCxnSpPr/>
      </xdr:nvCxnSpPr>
      <xdr:spPr>
        <a:xfrm>
          <a:off x="2109026" y="1267685"/>
          <a:ext cx="181952" cy="0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66866</xdr:colOff>
      <xdr:row>1</xdr:row>
      <xdr:rowOff>1077185</xdr:rowOff>
    </xdr:from>
    <xdr:to>
      <xdr:col>4</xdr:col>
      <xdr:colOff>294538</xdr:colOff>
      <xdr:row>1</xdr:row>
      <xdr:rowOff>1077185</xdr:rowOff>
    </xdr:to>
    <xdr:cxnSp macro="">
      <xdr:nvCxnSpPr>
        <xdr:cNvPr id="5" name="Straight Arrow Connector 4">
          <a:extLst>
            <a:ext uri="{FF2B5EF4-FFF2-40B4-BE49-F238E27FC236}">
              <a16:creationId xmlns="" xmlns:a16="http://schemas.microsoft.com/office/drawing/2014/main" id="{1DE2B3F8-2239-4E50-B651-EF986E4E1070}"/>
            </a:ext>
          </a:extLst>
        </xdr:cNvPr>
        <xdr:cNvCxnSpPr/>
      </xdr:nvCxnSpPr>
      <xdr:spPr>
        <a:xfrm>
          <a:off x="2109026" y="1267685"/>
          <a:ext cx="181952" cy="0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66866</xdr:colOff>
      <xdr:row>1</xdr:row>
      <xdr:rowOff>1077185</xdr:rowOff>
    </xdr:from>
    <xdr:to>
      <xdr:col>4</xdr:col>
      <xdr:colOff>294538</xdr:colOff>
      <xdr:row>1</xdr:row>
      <xdr:rowOff>1077185</xdr:rowOff>
    </xdr:to>
    <xdr:cxnSp macro="">
      <xdr:nvCxnSpPr>
        <xdr:cNvPr id="6" name="Straight Arrow Connector 5">
          <a:extLst>
            <a:ext uri="{FF2B5EF4-FFF2-40B4-BE49-F238E27FC236}">
              <a16:creationId xmlns="" xmlns:a16="http://schemas.microsoft.com/office/drawing/2014/main" id="{C2FD389E-2C56-402B-BE7C-38F58F7DE1CB}"/>
            </a:ext>
          </a:extLst>
        </xdr:cNvPr>
        <xdr:cNvCxnSpPr/>
      </xdr:nvCxnSpPr>
      <xdr:spPr>
        <a:xfrm>
          <a:off x="2109026" y="1267685"/>
          <a:ext cx="181952" cy="0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66866</xdr:colOff>
      <xdr:row>1</xdr:row>
      <xdr:rowOff>1077185</xdr:rowOff>
    </xdr:from>
    <xdr:to>
      <xdr:col>4</xdr:col>
      <xdr:colOff>294538</xdr:colOff>
      <xdr:row>1</xdr:row>
      <xdr:rowOff>1077185</xdr:rowOff>
    </xdr:to>
    <xdr:cxnSp macro="">
      <xdr:nvCxnSpPr>
        <xdr:cNvPr id="7" name="Straight Arrow Connector 6">
          <a:extLst>
            <a:ext uri="{FF2B5EF4-FFF2-40B4-BE49-F238E27FC236}">
              <a16:creationId xmlns="" xmlns:a16="http://schemas.microsoft.com/office/drawing/2014/main" id="{7F4280D8-F8DD-479D-A6A0-594FF6D9B750}"/>
            </a:ext>
          </a:extLst>
        </xdr:cNvPr>
        <xdr:cNvCxnSpPr/>
      </xdr:nvCxnSpPr>
      <xdr:spPr>
        <a:xfrm>
          <a:off x="2109026" y="1267685"/>
          <a:ext cx="181952" cy="0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66866</xdr:colOff>
      <xdr:row>1</xdr:row>
      <xdr:rowOff>1077185</xdr:rowOff>
    </xdr:from>
    <xdr:to>
      <xdr:col>4</xdr:col>
      <xdr:colOff>294538</xdr:colOff>
      <xdr:row>1</xdr:row>
      <xdr:rowOff>1077185</xdr:rowOff>
    </xdr:to>
    <xdr:cxnSp macro="">
      <xdr:nvCxnSpPr>
        <xdr:cNvPr id="8" name="Straight Arrow Connector 7">
          <a:extLst>
            <a:ext uri="{FF2B5EF4-FFF2-40B4-BE49-F238E27FC236}">
              <a16:creationId xmlns="" xmlns:a16="http://schemas.microsoft.com/office/drawing/2014/main" id="{0A966D26-64E8-4D3A-8F24-BE418BBFD293}"/>
            </a:ext>
          </a:extLst>
        </xdr:cNvPr>
        <xdr:cNvCxnSpPr/>
      </xdr:nvCxnSpPr>
      <xdr:spPr>
        <a:xfrm>
          <a:off x="2109026" y="1267685"/>
          <a:ext cx="181952" cy="0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66866</xdr:colOff>
      <xdr:row>1</xdr:row>
      <xdr:rowOff>1077185</xdr:rowOff>
    </xdr:from>
    <xdr:to>
      <xdr:col>4</xdr:col>
      <xdr:colOff>294538</xdr:colOff>
      <xdr:row>1</xdr:row>
      <xdr:rowOff>1077185</xdr:rowOff>
    </xdr:to>
    <xdr:cxnSp macro="">
      <xdr:nvCxnSpPr>
        <xdr:cNvPr id="9" name="Straight Arrow Connector 8">
          <a:extLst>
            <a:ext uri="{FF2B5EF4-FFF2-40B4-BE49-F238E27FC236}">
              <a16:creationId xmlns="" xmlns:a16="http://schemas.microsoft.com/office/drawing/2014/main" id="{42B71E72-78B0-45A8-8A6A-FF2A95F56035}"/>
            </a:ext>
          </a:extLst>
        </xdr:cNvPr>
        <xdr:cNvCxnSpPr/>
      </xdr:nvCxnSpPr>
      <xdr:spPr>
        <a:xfrm>
          <a:off x="2109026" y="1267685"/>
          <a:ext cx="181952" cy="0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66866</xdr:colOff>
      <xdr:row>1</xdr:row>
      <xdr:rowOff>1077185</xdr:rowOff>
    </xdr:from>
    <xdr:to>
      <xdr:col>4</xdr:col>
      <xdr:colOff>294538</xdr:colOff>
      <xdr:row>1</xdr:row>
      <xdr:rowOff>1077185</xdr:rowOff>
    </xdr:to>
    <xdr:cxnSp macro="">
      <xdr:nvCxnSpPr>
        <xdr:cNvPr id="10" name="Straight Arrow Connector 9">
          <a:extLst>
            <a:ext uri="{FF2B5EF4-FFF2-40B4-BE49-F238E27FC236}">
              <a16:creationId xmlns="" xmlns:a16="http://schemas.microsoft.com/office/drawing/2014/main" id="{76DB4DEE-5C93-4D92-A070-EECEDCB2A7D2}"/>
            </a:ext>
          </a:extLst>
        </xdr:cNvPr>
        <xdr:cNvCxnSpPr/>
      </xdr:nvCxnSpPr>
      <xdr:spPr>
        <a:xfrm>
          <a:off x="2109026" y="1267685"/>
          <a:ext cx="181952" cy="0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66866</xdr:colOff>
      <xdr:row>1</xdr:row>
      <xdr:rowOff>1077185</xdr:rowOff>
    </xdr:from>
    <xdr:to>
      <xdr:col>4</xdr:col>
      <xdr:colOff>294538</xdr:colOff>
      <xdr:row>1</xdr:row>
      <xdr:rowOff>1077185</xdr:rowOff>
    </xdr:to>
    <xdr:cxnSp macro="">
      <xdr:nvCxnSpPr>
        <xdr:cNvPr id="11" name="Straight Arrow Connector 10">
          <a:extLst>
            <a:ext uri="{FF2B5EF4-FFF2-40B4-BE49-F238E27FC236}">
              <a16:creationId xmlns="" xmlns:a16="http://schemas.microsoft.com/office/drawing/2014/main" id="{C0F90D8F-1A8B-4C99-AA8C-CEEC20D341AF}"/>
            </a:ext>
          </a:extLst>
        </xdr:cNvPr>
        <xdr:cNvCxnSpPr/>
      </xdr:nvCxnSpPr>
      <xdr:spPr>
        <a:xfrm>
          <a:off x="2109026" y="1267685"/>
          <a:ext cx="181952" cy="0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66866</xdr:colOff>
      <xdr:row>1</xdr:row>
      <xdr:rowOff>1077185</xdr:rowOff>
    </xdr:from>
    <xdr:to>
      <xdr:col>4</xdr:col>
      <xdr:colOff>294538</xdr:colOff>
      <xdr:row>1</xdr:row>
      <xdr:rowOff>1077185</xdr:rowOff>
    </xdr:to>
    <xdr:cxnSp macro="">
      <xdr:nvCxnSpPr>
        <xdr:cNvPr id="12" name="Straight Arrow Connector 11">
          <a:extLst>
            <a:ext uri="{FF2B5EF4-FFF2-40B4-BE49-F238E27FC236}">
              <a16:creationId xmlns="" xmlns:a16="http://schemas.microsoft.com/office/drawing/2014/main" id="{BE9C9903-5558-4F48-93BD-9EC5571767DB}"/>
            </a:ext>
          </a:extLst>
        </xdr:cNvPr>
        <xdr:cNvCxnSpPr/>
      </xdr:nvCxnSpPr>
      <xdr:spPr>
        <a:xfrm>
          <a:off x="2109026" y="1267685"/>
          <a:ext cx="181952" cy="0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66866</xdr:colOff>
      <xdr:row>1</xdr:row>
      <xdr:rowOff>1077185</xdr:rowOff>
    </xdr:from>
    <xdr:to>
      <xdr:col>4</xdr:col>
      <xdr:colOff>294538</xdr:colOff>
      <xdr:row>1</xdr:row>
      <xdr:rowOff>1077185</xdr:rowOff>
    </xdr:to>
    <xdr:cxnSp macro="">
      <xdr:nvCxnSpPr>
        <xdr:cNvPr id="13" name="Straight Arrow Connector 12">
          <a:extLst>
            <a:ext uri="{FF2B5EF4-FFF2-40B4-BE49-F238E27FC236}">
              <a16:creationId xmlns="" xmlns:a16="http://schemas.microsoft.com/office/drawing/2014/main" id="{2D7BA0D9-E774-4774-84FE-6FE8169200DC}"/>
            </a:ext>
          </a:extLst>
        </xdr:cNvPr>
        <xdr:cNvCxnSpPr/>
      </xdr:nvCxnSpPr>
      <xdr:spPr>
        <a:xfrm>
          <a:off x="2109026" y="1267685"/>
          <a:ext cx="181952" cy="0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66866</xdr:colOff>
      <xdr:row>1</xdr:row>
      <xdr:rowOff>1077185</xdr:rowOff>
    </xdr:from>
    <xdr:to>
      <xdr:col>4</xdr:col>
      <xdr:colOff>294538</xdr:colOff>
      <xdr:row>1</xdr:row>
      <xdr:rowOff>1077185</xdr:rowOff>
    </xdr:to>
    <xdr:cxnSp macro="">
      <xdr:nvCxnSpPr>
        <xdr:cNvPr id="14" name="Straight Arrow Connector 13">
          <a:extLst>
            <a:ext uri="{FF2B5EF4-FFF2-40B4-BE49-F238E27FC236}">
              <a16:creationId xmlns="" xmlns:a16="http://schemas.microsoft.com/office/drawing/2014/main" id="{EDF6AB64-6C3A-4150-98BA-CF769E61FBB6}"/>
            </a:ext>
          </a:extLst>
        </xdr:cNvPr>
        <xdr:cNvCxnSpPr/>
      </xdr:nvCxnSpPr>
      <xdr:spPr>
        <a:xfrm>
          <a:off x="2109026" y="1267685"/>
          <a:ext cx="181952" cy="0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66866</xdr:colOff>
      <xdr:row>1</xdr:row>
      <xdr:rowOff>1077185</xdr:rowOff>
    </xdr:from>
    <xdr:to>
      <xdr:col>4</xdr:col>
      <xdr:colOff>294538</xdr:colOff>
      <xdr:row>1</xdr:row>
      <xdr:rowOff>1077185</xdr:rowOff>
    </xdr:to>
    <xdr:cxnSp macro="">
      <xdr:nvCxnSpPr>
        <xdr:cNvPr id="2" name="Straight Arrow Connector 1">
          <a:extLst>
            <a:ext uri="{FF2B5EF4-FFF2-40B4-BE49-F238E27FC236}">
              <a16:creationId xmlns="" xmlns:a16="http://schemas.microsoft.com/office/drawing/2014/main" id="{EF7974D4-09A3-4656-8BC9-B90D681ACF14}"/>
            </a:ext>
          </a:extLst>
        </xdr:cNvPr>
        <xdr:cNvCxnSpPr/>
      </xdr:nvCxnSpPr>
      <xdr:spPr>
        <a:xfrm>
          <a:off x="2057591" y="1277210"/>
          <a:ext cx="180047" cy="0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66866</xdr:colOff>
      <xdr:row>1</xdr:row>
      <xdr:rowOff>1077185</xdr:rowOff>
    </xdr:from>
    <xdr:to>
      <xdr:col>4</xdr:col>
      <xdr:colOff>294538</xdr:colOff>
      <xdr:row>1</xdr:row>
      <xdr:rowOff>1077185</xdr:rowOff>
    </xdr:to>
    <xdr:cxnSp macro="">
      <xdr:nvCxnSpPr>
        <xdr:cNvPr id="3" name="Straight Arrow Connector 2">
          <a:extLst>
            <a:ext uri="{FF2B5EF4-FFF2-40B4-BE49-F238E27FC236}">
              <a16:creationId xmlns="" xmlns:a16="http://schemas.microsoft.com/office/drawing/2014/main" id="{96F6A71A-447D-4BB8-8157-C969B26F02AA}"/>
            </a:ext>
          </a:extLst>
        </xdr:cNvPr>
        <xdr:cNvCxnSpPr/>
      </xdr:nvCxnSpPr>
      <xdr:spPr>
        <a:xfrm>
          <a:off x="2057591" y="1277210"/>
          <a:ext cx="180047" cy="0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66866</xdr:colOff>
      <xdr:row>1</xdr:row>
      <xdr:rowOff>1077185</xdr:rowOff>
    </xdr:from>
    <xdr:to>
      <xdr:col>4</xdr:col>
      <xdr:colOff>294538</xdr:colOff>
      <xdr:row>1</xdr:row>
      <xdr:rowOff>1077185</xdr:rowOff>
    </xdr:to>
    <xdr:cxnSp macro="">
      <xdr:nvCxnSpPr>
        <xdr:cNvPr id="4" name="Straight Arrow Connector 3">
          <a:extLst>
            <a:ext uri="{FF2B5EF4-FFF2-40B4-BE49-F238E27FC236}">
              <a16:creationId xmlns="" xmlns:a16="http://schemas.microsoft.com/office/drawing/2014/main" id="{9BE7C7FE-EC7C-4E5F-AF8F-D1E2EED9583D}"/>
            </a:ext>
          </a:extLst>
        </xdr:cNvPr>
        <xdr:cNvCxnSpPr/>
      </xdr:nvCxnSpPr>
      <xdr:spPr>
        <a:xfrm>
          <a:off x="2057591" y="1277210"/>
          <a:ext cx="180047" cy="0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66866</xdr:colOff>
      <xdr:row>1</xdr:row>
      <xdr:rowOff>1077185</xdr:rowOff>
    </xdr:from>
    <xdr:to>
      <xdr:col>4</xdr:col>
      <xdr:colOff>294538</xdr:colOff>
      <xdr:row>1</xdr:row>
      <xdr:rowOff>1077185</xdr:rowOff>
    </xdr:to>
    <xdr:cxnSp macro="">
      <xdr:nvCxnSpPr>
        <xdr:cNvPr id="5" name="Straight Arrow Connector 4">
          <a:extLst>
            <a:ext uri="{FF2B5EF4-FFF2-40B4-BE49-F238E27FC236}">
              <a16:creationId xmlns="" xmlns:a16="http://schemas.microsoft.com/office/drawing/2014/main" id="{D8DAC506-60E9-426A-9ED1-911808228D2F}"/>
            </a:ext>
          </a:extLst>
        </xdr:cNvPr>
        <xdr:cNvCxnSpPr/>
      </xdr:nvCxnSpPr>
      <xdr:spPr>
        <a:xfrm>
          <a:off x="2057591" y="1277210"/>
          <a:ext cx="180047" cy="0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66866</xdr:colOff>
      <xdr:row>1</xdr:row>
      <xdr:rowOff>1077185</xdr:rowOff>
    </xdr:from>
    <xdr:to>
      <xdr:col>4</xdr:col>
      <xdr:colOff>294538</xdr:colOff>
      <xdr:row>1</xdr:row>
      <xdr:rowOff>1077185</xdr:rowOff>
    </xdr:to>
    <xdr:cxnSp macro="">
      <xdr:nvCxnSpPr>
        <xdr:cNvPr id="6" name="Straight Arrow Connector 5">
          <a:extLst>
            <a:ext uri="{FF2B5EF4-FFF2-40B4-BE49-F238E27FC236}">
              <a16:creationId xmlns="" xmlns:a16="http://schemas.microsoft.com/office/drawing/2014/main" id="{929CFB67-B38B-4220-BB7D-1257A7686091}"/>
            </a:ext>
          </a:extLst>
        </xdr:cNvPr>
        <xdr:cNvCxnSpPr/>
      </xdr:nvCxnSpPr>
      <xdr:spPr>
        <a:xfrm>
          <a:off x="2057591" y="1277210"/>
          <a:ext cx="180047" cy="0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66866</xdr:colOff>
      <xdr:row>1</xdr:row>
      <xdr:rowOff>1077185</xdr:rowOff>
    </xdr:from>
    <xdr:to>
      <xdr:col>4</xdr:col>
      <xdr:colOff>294538</xdr:colOff>
      <xdr:row>1</xdr:row>
      <xdr:rowOff>1077185</xdr:rowOff>
    </xdr:to>
    <xdr:cxnSp macro="">
      <xdr:nvCxnSpPr>
        <xdr:cNvPr id="7" name="Straight Arrow Connector 6">
          <a:extLst>
            <a:ext uri="{FF2B5EF4-FFF2-40B4-BE49-F238E27FC236}">
              <a16:creationId xmlns="" xmlns:a16="http://schemas.microsoft.com/office/drawing/2014/main" id="{70F62B3B-1D9F-44EA-B045-9DF1125D4960}"/>
            </a:ext>
          </a:extLst>
        </xdr:cNvPr>
        <xdr:cNvCxnSpPr/>
      </xdr:nvCxnSpPr>
      <xdr:spPr>
        <a:xfrm>
          <a:off x="2057591" y="1277210"/>
          <a:ext cx="180047" cy="0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66866</xdr:colOff>
      <xdr:row>1</xdr:row>
      <xdr:rowOff>1077185</xdr:rowOff>
    </xdr:from>
    <xdr:to>
      <xdr:col>4</xdr:col>
      <xdr:colOff>294538</xdr:colOff>
      <xdr:row>1</xdr:row>
      <xdr:rowOff>1077185</xdr:rowOff>
    </xdr:to>
    <xdr:cxnSp macro="">
      <xdr:nvCxnSpPr>
        <xdr:cNvPr id="8" name="Straight Arrow Connector 7">
          <a:extLst>
            <a:ext uri="{FF2B5EF4-FFF2-40B4-BE49-F238E27FC236}">
              <a16:creationId xmlns="" xmlns:a16="http://schemas.microsoft.com/office/drawing/2014/main" id="{7DC4456F-1817-476F-95E1-72CF3A6DF315}"/>
            </a:ext>
          </a:extLst>
        </xdr:cNvPr>
        <xdr:cNvCxnSpPr/>
      </xdr:nvCxnSpPr>
      <xdr:spPr>
        <a:xfrm>
          <a:off x="2057591" y="1277210"/>
          <a:ext cx="180047" cy="0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66866</xdr:colOff>
      <xdr:row>1</xdr:row>
      <xdr:rowOff>1077185</xdr:rowOff>
    </xdr:from>
    <xdr:to>
      <xdr:col>4</xdr:col>
      <xdr:colOff>294538</xdr:colOff>
      <xdr:row>1</xdr:row>
      <xdr:rowOff>1077185</xdr:rowOff>
    </xdr:to>
    <xdr:cxnSp macro="">
      <xdr:nvCxnSpPr>
        <xdr:cNvPr id="9" name="Straight Arrow Connector 8">
          <a:extLst>
            <a:ext uri="{FF2B5EF4-FFF2-40B4-BE49-F238E27FC236}">
              <a16:creationId xmlns="" xmlns:a16="http://schemas.microsoft.com/office/drawing/2014/main" id="{60A865ED-72B1-4468-9245-57A449441B28}"/>
            </a:ext>
          </a:extLst>
        </xdr:cNvPr>
        <xdr:cNvCxnSpPr/>
      </xdr:nvCxnSpPr>
      <xdr:spPr>
        <a:xfrm>
          <a:off x="2057591" y="1277210"/>
          <a:ext cx="180047" cy="0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66866</xdr:colOff>
      <xdr:row>1</xdr:row>
      <xdr:rowOff>1077185</xdr:rowOff>
    </xdr:from>
    <xdr:to>
      <xdr:col>4</xdr:col>
      <xdr:colOff>294538</xdr:colOff>
      <xdr:row>1</xdr:row>
      <xdr:rowOff>1077185</xdr:rowOff>
    </xdr:to>
    <xdr:cxnSp macro="">
      <xdr:nvCxnSpPr>
        <xdr:cNvPr id="10" name="Straight Arrow Connector 9">
          <a:extLst>
            <a:ext uri="{FF2B5EF4-FFF2-40B4-BE49-F238E27FC236}">
              <a16:creationId xmlns="" xmlns:a16="http://schemas.microsoft.com/office/drawing/2014/main" id="{2526E88C-D3BC-4E74-85B3-3E3298069576}"/>
            </a:ext>
          </a:extLst>
        </xdr:cNvPr>
        <xdr:cNvCxnSpPr/>
      </xdr:nvCxnSpPr>
      <xdr:spPr>
        <a:xfrm>
          <a:off x="2057591" y="1277210"/>
          <a:ext cx="180047" cy="0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66866</xdr:colOff>
      <xdr:row>1</xdr:row>
      <xdr:rowOff>1077185</xdr:rowOff>
    </xdr:from>
    <xdr:to>
      <xdr:col>5</xdr:col>
      <xdr:colOff>294538</xdr:colOff>
      <xdr:row>1</xdr:row>
      <xdr:rowOff>1077185</xdr:rowOff>
    </xdr:to>
    <xdr:cxnSp macro="">
      <xdr:nvCxnSpPr>
        <xdr:cNvPr id="3" name="Straight Arrow Connector 2">
          <a:extLst>
            <a:ext uri="{FF2B5EF4-FFF2-40B4-BE49-F238E27FC236}">
              <a16:creationId xmlns="" xmlns:a16="http://schemas.microsoft.com/office/drawing/2014/main" id="{0125ABB9-9D22-4963-AF96-12DEDF7E44EC}"/>
            </a:ext>
          </a:extLst>
        </xdr:cNvPr>
        <xdr:cNvCxnSpPr/>
      </xdr:nvCxnSpPr>
      <xdr:spPr>
        <a:xfrm>
          <a:off x="3934016" y="1277210"/>
          <a:ext cx="227672" cy="0"/>
        </a:xfrm>
        <a:prstGeom prst="straightConnector1">
          <a:avLst/>
        </a:prstGeom>
        <a:ln w="38100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133350</xdr:colOff>
      <xdr:row>1</xdr:row>
      <xdr:rowOff>600075</xdr:rowOff>
    </xdr:from>
    <xdr:to>
      <xdr:col>5</xdr:col>
      <xdr:colOff>0</xdr:colOff>
      <xdr:row>2</xdr:row>
      <xdr:rowOff>101787</xdr:rowOff>
    </xdr:to>
    <xdr:grpSp>
      <xdr:nvGrpSpPr>
        <xdr:cNvPr id="4" name="Group 3">
          <a:extLst>
            <a:ext uri="{FF2B5EF4-FFF2-40B4-BE49-F238E27FC236}">
              <a16:creationId xmlns="" xmlns:a16="http://schemas.microsoft.com/office/drawing/2014/main" id="{87E6EE34-9B82-4908-BC1A-22F6E7AD10FD}"/>
            </a:ext>
          </a:extLst>
        </xdr:cNvPr>
        <xdr:cNvGrpSpPr/>
      </xdr:nvGrpSpPr>
      <xdr:grpSpPr>
        <a:xfrm>
          <a:off x="4339590" y="790575"/>
          <a:ext cx="316230" cy="644712"/>
          <a:chOff x="3540915" y="921996"/>
          <a:chExt cx="227672" cy="621398"/>
        </a:xfrm>
      </xdr:grpSpPr>
      <xdr:cxnSp macro="">
        <xdr:nvCxnSpPr>
          <xdr:cNvPr id="5" name="Straight Arrow Connector 4">
            <a:extLst>
              <a:ext uri="{FF2B5EF4-FFF2-40B4-BE49-F238E27FC236}">
                <a16:creationId xmlns="" xmlns:a16="http://schemas.microsoft.com/office/drawing/2014/main" id="{DEC7D374-25F6-4632-BE55-1C0D950CDEBC}"/>
              </a:ext>
            </a:extLst>
          </xdr:cNvPr>
          <xdr:cNvCxnSpPr/>
        </xdr:nvCxnSpPr>
        <xdr:spPr>
          <a:xfrm>
            <a:off x="3540915" y="1543394"/>
            <a:ext cx="227672" cy="0"/>
          </a:xfrm>
          <a:prstGeom prst="straightConnector1">
            <a:avLst/>
          </a:prstGeom>
          <a:ln w="38100">
            <a:solidFill>
              <a:schemeClr val="accent4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Straight Arrow Connector 5">
            <a:extLst>
              <a:ext uri="{FF2B5EF4-FFF2-40B4-BE49-F238E27FC236}">
                <a16:creationId xmlns="" xmlns:a16="http://schemas.microsoft.com/office/drawing/2014/main" id="{E0A2B069-4034-4B41-9D12-2DDC47FE8880}"/>
              </a:ext>
            </a:extLst>
          </xdr:cNvPr>
          <xdr:cNvCxnSpPr/>
        </xdr:nvCxnSpPr>
        <xdr:spPr>
          <a:xfrm flipV="1">
            <a:off x="3542936" y="921996"/>
            <a:ext cx="0" cy="615135"/>
          </a:xfrm>
          <a:prstGeom prst="straightConnector1">
            <a:avLst/>
          </a:prstGeom>
          <a:ln w="38100">
            <a:tailEnd type="triangle"/>
          </a:ln>
        </xdr:spPr>
        <xdr:style>
          <a:lnRef idx="1">
            <a:schemeClr val="accent4"/>
          </a:lnRef>
          <a:fillRef idx="0">
            <a:schemeClr val="accent4"/>
          </a:fillRef>
          <a:effectRef idx="0">
            <a:schemeClr val="accent4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238125</xdr:colOff>
      <xdr:row>2</xdr:row>
      <xdr:rowOff>28575</xdr:rowOff>
    </xdr:from>
    <xdr:to>
      <xdr:col>2</xdr:col>
      <xdr:colOff>180975</xdr:colOff>
      <xdr:row>18</xdr:row>
      <xdr:rowOff>171450</xdr:rowOff>
    </xdr:to>
    <xdr:sp macro="" textlink="">
      <xdr:nvSpPr>
        <xdr:cNvPr id="7" name="Left Brace 6">
          <a:extLst>
            <a:ext uri="{FF2B5EF4-FFF2-40B4-BE49-F238E27FC236}">
              <a16:creationId xmlns="" xmlns:a16="http://schemas.microsoft.com/office/drawing/2014/main" id="{54535754-BD3F-4056-90BC-86E191FE3EE5}"/>
            </a:ext>
          </a:extLst>
        </xdr:cNvPr>
        <xdr:cNvSpPr/>
      </xdr:nvSpPr>
      <xdr:spPr>
        <a:xfrm>
          <a:off x="428625" y="1371600"/>
          <a:ext cx="323850" cy="3190875"/>
        </a:xfrm>
        <a:prstGeom prst="leftBrace">
          <a:avLst>
            <a:gd name="adj1" fmla="val 27060"/>
            <a:gd name="adj2" fmla="val 49997"/>
          </a:avLst>
        </a:prstGeom>
        <a:ln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E%20Y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uncan/AppData/Local/Temp/Temp1_Crosby%20Ravensworth%2017-18.zip/Crosby%20Ravensworth/Summar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acher/Downloads/PE%20Y4%202018-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uncan/AppData/Local/Temp/Temp3_Crosby%20Ravensworth%2017-18.zip/Crosby%20Ravensworth/Summar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acher/Downloads/PE%20Y5%202018-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HIEVEMENT"/>
      <sheetName val="PARTICIPATION"/>
    </sheetNames>
    <sheetDataSet>
      <sheetData sheetId="0">
        <row r="2"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  <cell r="AF2"/>
          <cell r="AG2"/>
          <cell r="AH2"/>
          <cell r="AI2"/>
          <cell r="AJ2"/>
          <cell r="AK2"/>
          <cell r="AL2"/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</sheetNames>
    <sheetDataSet>
      <sheetData sheetId="0" refreshError="1">
        <row r="6">
          <cell r="I6" t="str">
            <v>Multi Skills/Invasion Game 1</v>
          </cell>
          <cell r="J6" t="str">
            <v>Invasion Game 2</v>
          </cell>
          <cell r="K6" t="str">
            <v>Strike &amp; Field Game</v>
          </cell>
          <cell r="L6" t="str">
            <v>Net Game</v>
          </cell>
          <cell r="M6" t="str">
            <v>Gymnasics</v>
          </cell>
          <cell r="N6" t="str">
            <v>Dance</v>
          </cell>
          <cell r="O6" t="str">
            <v>Athletics/Cross Country</v>
          </cell>
          <cell r="P6" t="str">
            <v>Other</v>
          </cell>
          <cell r="AE6" t="str">
            <v>Games</v>
          </cell>
          <cell r="AF6" t="str">
            <v>Gymnastics</v>
          </cell>
          <cell r="AG6" t="str">
            <v>Dance</v>
          </cell>
          <cell r="AH6" t="str">
            <v>Swim</v>
          </cell>
          <cell r="AI6" t="str">
            <v>Athletics/Running</v>
          </cell>
          <cell r="AJ6" t="str">
            <v>OOA eg. Climb/Sail/Canoe/etc</v>
          </cell>
          <cell r="AK6" t="str">
            <v>Other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HIEVEMENT"/>
      <sheetName val="PARTICIPATION"/>
    </sheetNames>
    <sheetDataSet>
      <sheetData sheetId="0">
        <row r="2"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  <cell r="AF2"/>
          <cell r="AG2"/>
          <cell r="AH2"/>
          <cell r="AI2"/>
          <cell r="AJ2"/>
          <cell r="AK2"/>
          <cell r="AL2"/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</sheetNames>
    <sheetDataSet>
      <sheetData sheetId="0" refreshError="1">
        <row r="6">
          <cell r="I6" t="str">
            <v>Multi Skills/Invasion Game 1</v>
          </cell>
          <cell r="J6" t="str">
            <v>Invasion Game 2</v>
          </cell>
          <cell r="K6" t="str">
            <v>Strike &amp; Field Game</v>
          </cell>
          <cell r="L6" t="str">
            <v>Net Game</v>
          </cell>
          <cell r="M6" t="str">
            <v>Gymnasics</v>
          </cell>
          <cell r="N6" t="str">
            <v>Dance</v>
          </cell>
          <cell r="O6" t="str">
            <v>Athletics/Cross Country</v>
          </cell>
          <cell r="P6" t="str">
            <v>Other</v>
          </cell>
          <cell r="AE6" t="str">
            <v>Games</v>
          </cell>
          <cell r="AF6" t="str">
            <v>Gymnastics</v>
          </cell>
          <cell r="AG6" t="str">
            <v>Dance</v>
          </cell>
          <cell r="AH6" t="str">
            <v>Swim</v>
          </cell>
          <cell r="AI6" t="str">
            <v>Athletics/Running</v>
          </cell>
          <cell r="AJ6" t="str">
            <v>OOA eg. Climb/Sail/Canoe/etc</v>
          </cell>
          <cell r="AK6" t="str">
            <v>Other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HIEVEMENT"/>
      <sheetName val="PARTICIPATION"/>
    </sheetNames>
    <sheetDataSet>
      <sheetData sheetId="0">
        <row r="2"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  <cell r="AF2"/>
          <cell r="AG2"/>
          <cell r="AH2"/>
          <cell r="AI2"/>
          <cell r="AJ2"/>
          <cell r="AK2"/>
          <cell r="AL2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0"/>
  <sheetViews>
    <sheetView workbookViewId="0">
      <selection activeCell="G3" sqref="G3:G32"/>
    </sheetView>
  </sheetViews>
  <sheetFormatPr defaultColWidth="0" defaultRowHeight="14.4" customHeight="1" zeroHeight="1" x14ac:dyDescent="0.3"/>
  <cols>
    <col min="1" max="1" width="2.88671875" style="47" customWidth="1"/>
    <col min="2" max="3" width="5.6640625" style="47" customWidth="1"/>
    <col min="4" max="4" width="47.109375" style="47" customWidth="1"/>
    <col min="5" max="5" width="6.5546875" style="47" customWidth="1"/>
    <col min="6" max="6" width="4.5546875" style="48" customWidth="1"/>
    <col min="7" max="38" width="2.88671875" style="47" customWidth="1"/>
    <col min="39" max="42" width="5.6640625" style="49" customWidth="1"/>
    <col min="43" max="43" width="2.88671875" style="52" customWidth="1"/>
    <col min="44" max="16384" width="2.88671875" style="52" hidden="1"/>
  </cols>
  <sheetData>
    <row r="1" spans="2:43" s="47" customFormat="1" ht="15" thickBot="1" x14ac:dyDescent="0.35">
      <c r="F1" s="48"/>
      <c r="AM1" s="49"/>
      <c r="AN1" s="49"/>
      <c r="AO1" s="49"/>
      <c r="AP1" s="49"/>
    </row>
    <row r="2" spans="2:43" s="50" customFormat="1" ht="90" customHeight="1" thickBot="1" x14ac:dyDescent="0.35">
      <c r="B2" s="148" t="s">
        <v>77</v>
      </c>
      <c r="C2" s="149"/>
      <c r="D2" s="149"/>
      <c r="E2" s="18" t="s">
        <v>0</v>
      </c>
      <c r="F2" s="16" t="s">
        <v>1</v>
      </c>
      <c r="G2" s="90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2"/>
      <c r="AM2" s="19" t="s">
        <v>2</v>
      </c>
      <c r="AN2" s="20" t="s">
        <v>3</v>
      </c>
      <c r="AO2" s="101" t="s">
        <v>4</v>
      </c>
      <c r="AP2" s="105" t="s">
        <v>5</v>
      </c>
    </row>
    <row r="3" spans="2:43" s="47" customFormat="1" ht="15" customHeight="1" thickBot="1" x14ac:dyDescent="0.35">
      <c r="B3" s="150" t="s">
        <v>17</v>
      </c>
      <c r="C3" s="153" t="s">
        <v>16</v>
      </c>
      <c r="D3" s="54" t="s">
        <v>78</v>
      </c>
      <c r="E3" s="55"/>
      <c r="F3" s="44" t="s">
        <v>6</v>
      </c>
      <c r="G3" s="72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4"/>
      <c r="AM3" s="9">
        <f>IF(COUNTA($G$2:$AL$2)&lt;1,0,((SUMIFS($G3:$AL3,$G3:$AL3,"1",$G$2:$AL$2,"&lt;&gt;"))/COUNTA($G$2:$AL$2))*100)</f>
        <v>0</v>
      </c>
      <c r="AN3" s="10">
        <f>IF(COUNTA($G$2:$AL$2)&lt;1,0,(((SUMIFS($G3:$AL3,$G3:$AL3,"2",$G$2:$AL$2,"&lt;&gt;"))/2)/COUNTA($G$2:$AL$2))*100)</f>
        <v>0</v>
      </c>
      <c r="AO3" s="102">
        <f>IF(COUNTA($G$2:$AL$2)&lt;1,0,(((SUMIFS($G3:$AL3,$G3:$AL3,"3",$G$2:$AL$2,"&lt;&gt;"))/3)/COUNTA($G$2:$AL$2))*100)</f>
        <v>0</v>
      </c>
      <c r="AP3" s="106">
        <f>IF(COUNTA($G$2:$AL$2)&lt;1,0,(((SUMIFS($G3:$AL3,$G3:$AL3,"4",$G$2:$AL$2,"&lt;&gt;"))/4)/COUNTA($G$2:$AL$2))*100)</f>
        <v>0</v>
      </c>
      <c r="AQ3" s="51"/>
    </row>
    <row r="4" spans="2:43" s="47" customFormat="1" ht="15" thickBot="1" x14ac:dyDescent="0.35">
      <c r="B4" s="151"/>
      <c r="C4" s="154"/>
      <c r="D4" s="56" t="s">
        <v>79</v>
      </c>
      <c r="E4" s="57"/>
      <c r="F4" s="45" t="s">
        <v>6</v>
      </c>
      <c r="G4" s="72"/>
      <c r="H4" s="73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6"/>
      <c r="AM4" s="11">
        <f t="shared" ref="AM4:AM32" si="0">IF(COUNTA($G$2:$AL$2)&lt;1,0,((SUMIFS($G4:$AL4,$G4:$AL4,"1",$G$2:$AL$2,"&lt;&gt;"))/COUNTA($G$2:$AL$2))*100)</f>
        <v>0</v>
      </c>
      <c r="AN4" s="12">
        <f t="shared" ref="AN4:AN32" si="1">IF(COUNTA($G$2:$AL$2)&lt;1,0,(((SUMIFS($G4:$AL4,$G4:$AL4,"2",$G$2:$AL$2,"&lt;&gt;"))/2)/COUNTA($G$2:$AL$2))*100)</f>
        <v>0</v>
      </c>
      <c r="AO4" s="103">
        <f t="shared" ref="AO4:AO32" si="2">IF(COUNTA($G$2:$AL$2)&lt;1,0,(((SUMIFS($G4:$AL4,$G4:$AL4,"3",$G$2:$AL$2,"&lt;&gt;"))/3)/COUNTA($G$2:$AL$2))*100)</f>
        <v>0</v>
      </c>
      <c r="AP4" s="107">
        <f t="shared" ref="AP4:AP32" si="3">IF(COUNTA($G$2:$AL$2)&lt;1,0,(((SUMIFS($G4:$AL4,$G4:$AL4,"4",$G$2:$AL$2,"&lt;&gt;"))/4)/COUNTA($G$2:$AL$2))*100)</f>
        <v>0</v>
      </c>
      <c r="AQ4" s="51"/>
    </row>
    <row r="5" spans="2:43" s="47" customFormat="1" ht="15" thickBot="1" x14ac:dyDescent="0.35">
      <c r="B5" s="151"/>
      <c r="C5" s="154"/>
      <c r="D5" s="56" t="s">
        <v>80</v>
      </c>
      <c r="E5" s="57"/>
      <c r="F5" s="45" t="s">
        <v>6</v>
      </c>
      <c r="G5" s="72"/>
      <c r="H5" s="73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6"/>
      <c r="AM5" s="11">
        <f t="shared" si="0"/>
        <v>0</v>
      </c>
      <c r="AN5" s="12">
        <f t="shared" si="1"/>
        <v>0</v>
      </c>
      <c r="AO5" s="103">
        <f t="shared" si="2"/>
        <v>0</v>
      </c>
      <c r="AP5" s="107">
        <f t="shared" si="3"/>
        <v>0</v>
      </c>
      <c r="AQ5" s="51"/>
    </row>
    <row r="6" spans="2:43" s="47" customFormat="1" ht="15" customHeight="1" thickBot="1" x14ac:dyDescent="0.35">
      <c r="B6" s="151"/>
      <c r="C6" s="154" t="s">
        <v>18</v>
      </c>
      <c r="D6" s="56" t="s">
        <v>81</v>
      </c>
      <c r="E6" s="57"/>
      <c r="F6" s="45" t="s">
        <v>7</v>
      </c>
      <c r="G6" s="72"/>
      <c r="H6" s="73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6"/>
      <c r="AM6" s="11">
        <f t="shared" si="0"/>
        <v>0</v>
      </c>
      <c r="AN6" s="12">
        <f t="shared" si="1"/>
        <v>0</v>
      </c>
      <c r="AO6" s="103">
        <f t="shared" si="2"/>
        <v>0</v>
      </c>
      <c r="AP6" s="107">
        <f t="shared" si="3"/>
        <v>0</v>
      </c>
      <c r="AQ6" s="51"/>
    </row>
    <row r="7" spans="2:43" s="47" customFormat="1" ht="15" thickBot="1" x14ac:dyDescent="0.35">
      <c r="B7" s="151"/>
      <c r="C7" s="154"/>
      <c r="D7" s="56" t="s">
        <v>82</v>
      </c>
      <c r="E7" s="57"/>
      <c r="F7" s="45" t="s">
        <v>7</v>
      </c>
      <c r="G7" s="72"/>
      <c r="H7" s="73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6"/>
      <c r="AM7" s="11">
        <f t="shared" si="0"/>
        <v>0</v>
      </c>
      <c r="AN7" s="12">
        <f t="shared" si="1"/>
        <v>0</v>
      </c>
      <c r="AO7" s="103">
        <f t="shared" si="2"/>
        <v>0</v>
      </c>
      <c r="AP7" s="107">
        <f t="shared" si="3"/>
        <v>0</v>
      </c>
      <c r="AQ7" s="51"/>
    </row>
    <row r="8" spans="2:43" s="47" customFormat="1" ht="15" customHeight="1" thickBot="1" x14ac:dyDescent="0.35">
      <c r="B8" s="151"/>
      <c r="C8" s="154"/>
      <c r="D8" s="56" t="s">
        <v>83</v>
      </c>
      <c r="E8" s="57"/>
      <c r="F8" s="45" t="s">
        <v>7</v>
      </c>
      <c r="G8" s="72"/>
      <c r="H8" s="73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6"/>
      <c r="AM8" s="11">
        <f t="shared" si="0"/>
        <v>0</v>
      </c>
      <c r="AN8" s="12">
        <f t="shared" si="1"/>
        <v>0</v>
      </c>
      <c r="AO8" s="103">
        <f t="shared" si="2"/>
        <v>0</v>
      </c>
      <c r="AP8" s="107">
        <f t="shared" si="3"/>
        <v>0</v>
      </c>
      <c r="AQ8" s="51"/>
    </row>
    <row r="9" spans="2:43" s="47" customFormat="1" ht="15" customHeight="1" thickBot="1" x14ac:dyDescent="0.35">
      <c r="B9" s="151"/>
      <c r="C9" s="154" t="s">
        <v>20</v>
      </c>
      <c r="D9" s="56" t="s">
        <v>84</v>
      </c>
      <c r="E9" s="57"/>
      <c r="F9" s="45" t="s">
        <v>49</v>
      </c>
      <c r="G9" s="72"/>
      <c r="H9" s="73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6"/>
      <c r="AM9" s="11">
        <f t="shared" si="0"/>
        <v>0</v>
      </c>
      <c r="AN9" s="12">
        <f t="shared" si="1"/>
        <v>0</v>
      </c>
      <c r="AO9" s="103">
        <f t="shared" si="2"/>
        <v>0</v>
      </c>
      <c r="AP9" s="107">
        <f t="shared" si="3"/>
        <v>0</v>
      </c>
      <c r="AQ9" s="51"/>
    </row>
    <row r="10" spans="2:43" s="47" customFormat="1" ht="15" thickBot="1" x14ac:dyDescent="0.35">
      <c r="B10" s="151"/>
      <c r="C10" s="154"/>
      <c r="D10" s="56" t="s">
        <v>85</v>
      </c>
      <c r="E10" s="57"/>
      <c r="F10" s="45" t="s">
        <v>49</v>
      </c>
      <c r="G10" s="72"/>
      <c r="H10" s="73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6"/>
      <c r="AM10" s="11">
        <f t="shared" si="0"/>
        <v>0</v>
      </c>
      <c r="AN10" s="12">
        <f t="shared" si="1"/>
        <v>0</v>
      </c>
      <c r="AO10" s="103">
        <f t="shared" si="2"/>
        <v>0</v>
      </c>
      <c r="AP10" s="107">
        <f t="shared" si="3"/>
        <v>0</v>
      </c>
      <c r="AQ10" s="51"/>
    </row>
    <row r="11" spans="2:43" s="47" customFormat="1" ht="15" customHeight="1" thickBot="1" x14ac:dyDescent="0.35">
      <c r="B11" s="151"/>
      <c r="C11" s="154"/>
      <c r="D11" s="56" t="s">
        <v>86</v>
      </c>
      <c r="E11" s="57"/>
      <c r="F11" s="45" t="s">
        <v>49</v>
      </c>
      <c r="G11" s="72"/>
      <c r="H11" s="73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6"/>
      <c r="AM11" s="11">
        <f t="shared" si="0"/>
        <v>0</v>
      </c>
      <c r="AN11" s="12">
        <f t="shared" si="1"/>
        <v>0</v>
      </c>
      <c r="AO11" s="103">
        <f t="shared" si="2"/>
        <v>0</v>
      </c>
      <c r="AP11" s="107">
        <f t="shared" si="3"/>
        <v>0</v>
      </c>
      <c r="AQ11" s="51"/>
    </row>
    <row r="12" spans="2:43" s="47" customFormat="1" ht="15" customHeight="1" thickBot="1" x14ac:dyDescent="0.35">
      <c r="B12" s="151"/>
      <c r="C12" s="154"/>
      <c r="D12" s="56" t="s">
        <v>87</v>
      </c>
      <c r="E12" s="57"/>
      <c r="F12" s="45" t="s">
        <v>49</v>
      </c>
      <c r="G12" s="72"/>
      <c r="H12" s="73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6"/>
      <c r="AM12" s="11">
        <f t="shared" si="0"/>
        <v>0</v>
      </c>
      <c r="AN12" s="12">
        <f t="shared" si="1"/>
        <v>0</v>
      </c>
      <c r="AO12" s="103">
        <f t="shared" si="2"/>
        <v>0</v>
      </c>
      <c r="AP12" s="107">
        <f t="shared" si="3"/>
        <v>0</v>
      </c>
      <c r="AQ12" s="51"/>
    </row>
    <row r="13" spans="2:43" s="47" customFormat="1" ht="15" customHeight="1" thickBot="1" x14ac:dyDescent="0.35">
      <c r="B13" s="151"/>
      <c r="C13" s="154" t="s">
        <v>47</v>
      </c>
      <c r="D13" s="56" t="s">
        <v>88</v>
      </c>
      <c r="E13" s="57"/>
      <c r="F13" s="45" t="s">
        <v>50</v>
      </c>
      <c r="G13" s="72"/>
      <c r="H13" s="73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6"/>
      <c r="AM13" s="11">
        <f t="shared" si="0"/>
        <v>0</v>
      </c>
      <c r="AN13" s="12">
        <f t="shared" si="1"/>
        <v>0</v>
      </c>
      <c r="AO13" s="103">
        <f t="shared" si="2"/>
        <v>0</v>
      </c>
      <c r="AP13" s="107">
        <f t="shared" si="3"/>
        <v>0</v>
      </c>
      <c r="AQ13" s="51"/>
    </row>
    <row r="14" spans="2:43" s="47" customFormat="1" ht="15" thickBot="1" x14ac:dyDescent="0.35">
      <c r="B14" s="151"/>
      <c r="C14" s="154"/>
      <c r="D14" s="56" t="s">
        <v>89</v>
      </c>
      <c r="E14" s="57"/>
      <c r="F14" s="45" t="s">
        <v>50</v>
      </c>
      <c r="G14" s="72"/>
      <c r="H14" s="73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6"/>
      <c r="AM14" s="11">
        <f t="shared" si="0"/>
        <v>0</v>
      </c>
      <c r="AN14" s="12">
        <f t="shared" si="1"/>
        <v>0</v>
      </c>
      <c r="AO14" s="103">
        <f t="shared" si="2"/>
        <v>0</v>
      </c>
      <c r="AP14" s="107">
        <f t="shared" si="3"/>
        <v>0</v>
      </c>
      <c r="AQ14" s="51"/>
    </row>
    <row r="15" spans="2:43" s="47" customFormat="1" ht="15" thickBot="1" x14ac:dyDescent="0.35">
      <c r="B15" s="151"/>
      <c r="C15" s="154"/>
      <c r="D15" s="56" t="s">
        <v>90</v>
      </c>
      <c r="E15" s="57"/>
      <c r="F15" s="45" t="s">
        <v>51</v>
      </c>
      <c r="G15" s="72"/>
      <c r="H15" s="73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6"/>
      <c r="AM15" s="11">
        <f t="shared" si="0"/>
        <v>0</v>
      </c>
      <c r="AN15" s="12">
        <f t="shared" si="1"/>
        <v>0</v>
      </c>
      <c r="AO15" s="103">
        <f t="shared" si="2"/>
        <v>0</v>
      </c>
      <c r="AP15" s="107">
        <f t="shared" si="3"/>
        <v>0</v>
      </c>
      <c r="AQ15" s="51"/>
    </row>
    <row r="16" spans="2:43" s="47" customFormat="1" ht="15" thickBot="1" x14ac:dyDescent="0.35">
      <c r="B16" s="151"/>
      <c r="C16" s="154"/>
      <c r="D16" s="56" t="s">
        <v>91</v>
      </c>
      <c r="E16" s="57"/>
      <c r="F16" s="45" t="s">
        <v>51</v>
      </c>
      <c r="G16" s="72"/>
      <c r="H16" s="73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6"/>
      <c r="AM16" s="11">
        <f t="shared" si="0"/>
        <v>0</v>
      </c>
      <c r="AN16" s="12">
        <f t="shared" si="1"/>
        <v>0</v>
      </c>
      <c r="AO16" s="103">
        <f t="shared" si="2"/>
        <v>0</v>
      </c>
      <c r="AP16" s="107">
        <f t="shared" si="3"/>
        <v>0</v>
      </c>
      <c r="AQ16" s="51"/>
    </row>
    <row r="17" spans="2:43" s="47" customFormat="1" ht="15" customHeight="1" thickBot="1" x14ac:dyDescent="0.35">
      <c r="B17" s="151"/>
      <c r="C17" s="155" t="s">
        <v>21</v>
      </c>
      <c r="D17" s="56" t="s">
        <v>92</v>
      </c>
      <c r="E17" s="57"/>
      <c r="F17" s="45" t="s">
        <v>8</v>
      </c>
      <c r="G17" s="72"/>
      <c r="H17" s="73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1">
        <f t="shared" si="0"/>
        <v>0</v>
      </c>
      <c r="AN17" s="12">
        <f t="shared" si="1"/>
        <v>0</v>
      </c>
      <c r="AO17" s="103">
        <f t="shared" si="2"/>
        <v>0</v>
      </c>
      <c r="AP17" s="107">
        <f t="shared" si="3"/>
        <v>0</v>
      </c>
      <c r="AQ17" s="51"/>
    </row>
    <row r="18" spans="2:43" s="47" customFormat="1" ht="15" thickBot="1" x14ac:dyDescent="0.35">
      <c r="B18" s="151"/>
      <c r="C18" s="155"/>
      <c r="D18" s="56" t="s">
        <v>93</v>
      </c>
      <c r="E18" s="57"/>
      <c r="F18" s="45" t="s">
        <v>8</v>
      </c>
      <c r="G18" s="72"/>
      <c r="H18" s="73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6"/>
      <c r="AM18" s="11">
        <f t="shared" si="0"/>
        <v>0</v>
      </c>
      <c r="AN18" s="12">
        <f t="shared" si="1"/>
        <v>0</v>
      </c>
      <c r="AO18" s="103">
        <f t="shared" si="2"/>
        <v>0</v>
      </c>
      <c r="AP18" s="107">
        <f t="shared" si="3"/>
        <v>0</v>
      </c>
      <c r="AQ18" s="51"/>
    </row>
    <row r="19" spans="2:43" s="47" customFormat="1" ht="15" thickBot="1" x14ac:dyDescent="0.35">
      <c r="B19" s="152"/>
      <c r="C19" s="156"/>
      <c r="D19" s="58" t="s">
        <v>94</v>
      </c>
      <c r="E19" s="59"/>
      <c r="F19" s="46" t="s">
        <v>8</v>
      </c>
      <c r="G19" s="72"/>
      <c r="H19" s="73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8"/>
      <c r="AM19" s="13">
        <f t="shared" si="0"/>
        <v>0</v>
      </c>
      <c r="AN19" s="14">
        <f t="shared" si="1"/>
        <v>0</v>
      </c>
      <c r="AO19" s="104">
        <f t="shared" si="2"/>
        <v>0</v>
      </c>
      <c r="AP19" s="108">
        <f t="shared" si="3"/>
        <v>0</v>
      </c>
      <c r="AQ19" s="51"/>
    </row>
    <row r="20" spans="2:43" s="47" customFormat="1" ht="15" customHeight="1" thickBot="1" x14ac:dyDescent="0.35">
      <c r="B20" s="130" t="s">
        <v>9</v>
      </c>
      <c r="C20" s="131"/>
      <c r="D20" s="54" t="s">
        <v>95</v>
      </c>
      <c r="E20" s="55"/>
      <c r="F20" s="44" t="s">
        <v>10</v>
      </c>
      <c r="G20" s="72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4"/>
      <c r="AM20" s="9">
        <f t="shared" si="0"/>
        <v>0</v>
      </c>
      <c r="AN20" s="10">
        <f t="shared" si="1"/>
        <v>0</v>
      </c>
      <c r="AO20" s="102">
        <f t="shared" si="2"/>
        <v>0</v>
      </c>
      <c r="AP20" s="106">
        <f t="shared" si="3"/>
        <v>0</v>
      </c>
      <c r="AQ20" s="51"/>
    </row>
    <row r="21" spans="2:43" s="47" customFormat="1" ht="15" thickBot="1" x14ac:dyDescent="0.35">
      <c r="B21" s="132"/>
      <c r="C21" s="133"/>
      <c r="D21" s="56" t="s">
        <v>96</v>
      </c>
      <c r="E21" s="57"/>
      <c r="F21" s="45" t="s">
        <v>7</v>
      </c>
      <c r="G21" s="72"/>
      <c r="H21" s="73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6"/>
      <c r="AM21" s="11">
        <f t="shared" si="0"/>
        <v>0</v>
      </c>
      <c r="AN21" s="12">
        <f t="shared" si="1"/>
        <v>0</v>
      </c>
      <c r="AO21" s="103">
        <f t="shared" si="2"/>
        <v>0</v>
      </c>
      <c r="AP21" s="107">
        <f t="shared" si="3"/>
        <v>0</v>
      </c>
      <c r="AQ21" s="51"/>
    </row>
    <row r="22" spans="2:43" s="47" customFormat="1" ht="15" thickBot="1" x14ac:dyDescent="0.35">
      <c r="B22" s="132"/>
      <c r="C22" s="133"/>
      <c r="D22" s="56" t="s">
        <v>97</v>
      </c>
      <c r="E22" s="57"/>
      <c r="F22" s="45" t="s">
        <v>49</v>
      </c>
      <c r="G22" s="72"/>
      <c r="H22" s="73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6"/>
      <c r="AM22" s="11">
        <f t="shared" si="0"/>
        <v>0</v>
      </c>
      <c r="AN22" s="12">
        <f t="shared" si="1"/>
        <v>0</v>
      </c>
      <c r="AO22" s="103">
        <f t="shared" si="2"/>
        <v>0</v>
      </c>
      <c r="AP22" s="107">
        <f t="shared" si="3"/>
        <v>0</v>
      </c>
      <c r="AQ22" s="51"/>
    </row>
    <row r="23" spans="2:43" s="47" customFormat="1" ht="15" thickBot="1" x14ac:dyDescent="0.35">
      <c r="B23" s="134"/>
      <c r="C23" s="135"/>
      <c r="D23" s="58" t="s">
        <v>98</v>
      </c>
      <c r="E23" s="59"/>
      <c r="F23" s="46" t="s">
        <v>50</v>
      </c>
      <c r="G23" s="72"/>
      <c r="H23" s="73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8"/>
      <c r="AM23" s="13">
        <f t="shared" si="0"/>
        <v>0</v>
      </c>
      <c r="AN23" s="14">
        <f t="shared" si="1"/>
        <v>0</v>
      </c>
      <c r="AO23" s="104">
        <f t="shared" si="2"/>
        <v>0</v>
      </c>
      <c r="AP23" s="108">
        <f t="shared" si="3"/>
        <v>0</v>
      </c>
      <c r="AQ23" s="51"/>
    </row>
    <row r="24" spans="2:43" s="47" customFormat="1" ht="15" customHeight="1" thickBot="1" x14ac:dyDescent="0.35">
      <c r="B24" s="130" t="s">
        <v>11</v>
      </c>
      <c r="C24" s="131"/>
      <c r="D24" s="54" t="s">
        <v>99</v>
      </c>
      <c r="E24" s="55"/>
      <c r="F24" s="44" t="s">
        <v>10</v>
      </c>
      <c r="G24" s="72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4"/>
      <c r="AM24" s="9">
        <f t="shared" si="0"/>
        <v>0</v>
      </c>
      <c r="AN24" s="10">
        <f t="shared" si="1"/>
        <v>0</v>
      </c>
      <c r="AO24" s="102">
        <f t="shared" si="2"/>
        <v>0</v>
      </c>
      <c r="AP24" s="106">
        <f t="shared" si="3"/>
        <v>0</v>
      </c>
      <c r="AQ24" s="51"/>
    </row>
    <row r="25" spans="2:43" s="47" customFormat="1" ht="15" thickBot="1" x14ac:dyDescent="0.35">
      <c r="B25" s="132"/>
      <c r="C25" s="133"/>
      <c r="D25" s="83" t="s">
        <v>100</v>
      </c>
      <c r="E25" s="84"/>
      <c r="F25" s="45" t="s">
        <v>10</v>
      </c>
      <c r="G25" s="72"/>
      <c r="H25" s="73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6"/>
      <c r="AM25" s="11">
        <f t="shared" si="0"/>
        <v>0</v>
      </c>
      <c r="AN25" s="12">
        <f t="shared" si="1"/>
        <v>0</v>
      </c>
      <c r="AO25" s="103">
        <f t="shared" si="2"/>
        <v>0</v>
      </c>
      <c r="AP25" s="107">
        <f t="shared" si="3"/>
        <v>0</v>
      </c>
      <c r="AQ25" s="51"/>
    </row>
    <row r="26" spans="2:43" s="47" customFormat="1" ht="15" thickBot="1" x14ac:dyDescent="0.35">
      <c r="B26" s="132"/>
      <c r="C26" s="133"/>
      <c r="D26" s="83" t="s">
        <v>101</v>
      </c>
      <c r="E26" s="84"/>
      <c r="F26" s="45" t="s">
        <v>10</v>
      </c>
      <c r="G26" s="72"/>
      <c r="H26" s="73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6"/>
      <c r="AM26" s="11">
        <f t="shared" si="0"/>
        <v>0</v>
      </c>
      <c r="AN26" s="12">
        <f t="shared" si="1"/>
        <v>0</v>
      </c>
      <c r="AO26" s="103">
        <f t="shared" si="2"/>
        <v>0</v>
      </c>
      <c r="AP26" s="107">
        <f t="shared" si="3"/>
        <v>0</v>
      </c>
      <c r="AQ26" s="51"/>
    </row>
    <row r="27" spans="2:43" s="47" customFormat="1" ht="15" thickBot="1" x14ac:dyDescent="0.35">
      <c r="B27" s="134"/>
      <c r="C27" s="135"/>
      <c r="D27" s="85" t="s">
        <v>102</v>
      </c>
      <c r="E27" s="86"/>
      <c r="F27" s="46" t="s">
        <v>10</v>
      </c>
      <c r="G27" s="72"/>
      <c r="H27" s="73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8"/>
      <c r="AM27" s="13">
        <f t="shared" si="0"/>
        <v>0</v>
      </c>
      <c r="AN27" s="14">
        <f t="shared" si="1"/>
        <v>0</v>
      </c>
      <c r="AO27" s="104">
        <f t="shared" si="2"/>
        <v>0</v>
      </c>
      <c r="AP27" s="108">
        <f t="shared" si="3"/>
        <v>0</v>
      </c>
      <c r="AQ27" s="51"/>
    </row>
    <row r="28" spans="2:43" s="47" customFormat="1" ht="15" customHeight="1" thickBot="1" x14ac:dyDescent="0.35">
      <c r="B28" s="130" t="s">
        <v>12</v>
      </c>
      <c r="C28" s="131"/>
      <c r="D28" s="81" t="s">
        <v>103</v>
      </c>
      <c r="E28" s="82"/>
      <c r="F28" s="44" t="s">
        <v>7</v>
      </c>
      <c r="G28" s="72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4"/>
      <c r="AM28" s="9">
        <f t="shared" si="0"/>
        <v>0</v>
      </c>
      <c r="AN28" s="10">
        <f t="shared" si="1"/>
        <v>0</v>
      </c>
      <c r="AO28" s="102">
        <f t="shared" si="2"/>
        <v>0</v>
      </c>
      <c r="AP28" s="106">
        <f t="shared" si="3"/>
        <v>0</v>
      </c>
      <c r="AQ28" s="51"/>
    </row>
    <row r="29" spans="2:43" s="47" customFormat="1" ht="15" customHeight="1" thickBot="1" x14ac:dyDescent="0.35">
      <c r="B29" s="132"/>
      <c r="C29" s="133"/>
      <c r="D29" s="83" t="s">
        <v>104</v>
      </c>
      <c r="E29" s="113"/>
      <c r="F29" s="45" t="s">
        <v>10</v>
      </c>
      <c r="G29" s="72"/>
      <c r="H29" s="73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6"/>
      <c r="AM29" s="11">
        <f t="shared" si="0"/>
        <v>0</v>
      </c>
      <c r="AN29" s="12">
        <f t="shared" si="1"/>
        <v>0</v>
      </c>
      <c r="AO29" s="103">
        <f t="shared" si="2"/>
        <v>0</v>
      </c>
      <c r="AP29" s="107">
        <f t="shared" si="3"/>
        <v>0</v>
      </c>
      <c r="AQ29" s="51"/>
    </row>
    <row r="30" spans="2:43" s="47" customFormat="1" ht="15" thickBot="1" x14ac:dyDescent="0.35">
      <c r="B30" s="132"/>
      <c r="C30" s="133"/>
      <c r="D30" s="114" t="s">
        <v>105</v>
      </c>
      <c r="E30" s="84"/>
      <c r="F30" s="45" t="s">
        <v>10</v>
      </c>
      <c r="G30" s="72"/>
      <c r="H30" s="73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6"/>
      <c r="AM30" s="11">
        <f t="shared" si="0"/>
        <v>0</v>
      </c>
      <c r="AN30" s="12">
        <f t="shared" si="1"/>
        <v>0</v>
      </c>
      <c r="AO30" s="103">
        <f t="shared" si="2"/>
        <v>0</v>
      </c>
      <c r="AP30" s="107">
        <f t="shared" si="3"/>
        <v>0</v>
      </c>
      <c r="AQ30" s="51"/>
    </row>
    <row r="31" spans="2:43" s="47" customFormat="1" ht="15" thickBot="1" x14ac:dyDescent="0.35">
      <c r="B31" s="132"/>
      <c r="C31" s="133"/>
      <c r="D31" s="83" t="s">
        <v>46</v>
      </c>
      <c r="E31" s="84"/>
      <c r="F31" s="45" t="s">
        <v>10</v>
      </c>
      <c r="G31" s="72"/>
      <c r="H31" s="73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6"/>
      <c r="AM31" s="11">
        <f t="shared" si="0"/>
        <v>0</v>
      </c>
      <c r="AN31" s="12">
        <f t="shared" si="1"/>
        <v>0</v>
      </c>
      <c r="AO31" s="103">
        <f t="shared" si="2"/>
        <v>0</v>
      </c>
      <c r="AP31" s="107">
        <f t="shared" si="3"/>
        <v>0</v>
      </c>
      <c r="AQ31" s="51"/>
    </row>
    <row r="32" spans="2:43" s="47" customFormat="1" ht="15" thickBot="1" x14ac:dyDescent="0.35">
      <c r="B32" s="134"/>
      <c r="C32" s="135"/>
      <c r="D32" s="60" t="s">
        <v>48</v>
      </c>
      <c r="E32" s="61"/>
      <c r="F32" s="46" t="s">
        <v>10</v>
      </c>
      <c r="G32" s="72"/>
      <c r="H32" s="73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8"/>
      <c r="AM32" s="15">
        <f t="shared" si="0"/>
        <v>0</v>
      </c>
      <c r="AN32" s="14">
        <f t="shared" si="1"/>
        <v>0</v>
      </c>
      <c r="AO32" s="104">
        <f t="shared" si="2"/>
        <v>0</v>
      </c>
      <c r="AP32" s="108">
        <f t="shared" si="3"/>
        <v>0</v>
      </c>
      <c r="AQ32" s="51"/>
    </row>
    <row r="33" spans="2:42" s="49" customFormat="1" ht="22.5" customHeight="1" x14ac:dyDescent="0.3">
      <c r="B33" s="136" t="s">
        <v>76</v>
      </c>
      <c r="C33" s="137"/>
      <c r="D33" s="137"/>
      <c r="E33" s="137"/>
      <c r="F33" s="138"/>
      <c r="G33" s="3">
        <f>IF(G2="",0,IF(COUNTA(G$3:G$32)=0,0,(COUNTIF(G$3:G$32,"1")/COUNTA(G$3:G$32))*100))</f>
        <v>0</v>
      </c>
      <c r="H33" s="4">
        <f t="shared" ref="H33:AL33" si="4">IF(H2="",0,IF(COUNTA(H$3:H$32)=0,0,(COUNTIF(H$3:H$32,"1")/COUNTA(H$3:H$32))*100))</f>
        <v>0</v>
      </c>
      <c r="I33" s="4">
        <f t="shared" si="4"/>
        <v>0</v>
      </c>
      <c r="J33" s="4">
        <f t="shared" si="4"/>
        <v>0</v>
      </c>
      <c r="K33" s="4">
        <f t="shared" si="4"/>
        <v>0</v>
      </c>
      <c r="L33" s="4">
        <f t="shared" si="4"/>
        <v>0</v>
      </c>
      <c r="M33" s="4">
        <f t="shared" si="4"/>
        <v>0</v>
      </c>
      <c r="N33" s="4">
        <f t="shared" si="4"/>
        <v>0</v>
      </c>
      <c r="O33" s="4">
        <f t="shared" si="4"/>
        <v>0</v>
      </c>
      <c r="P33" s="4">
        <f t="shared" si="4"/>
        <v>0</v>
      </c>
      <c r="Q33" s="4">
        <f t="shared" si="4"/>
        <v>0</v>
      </c>
      <c r="R33" s="4">
        <f t="shared" si="4"/>
        <v>0</v>
      </c>
      <c r="S33" s="4">
        <f t="shared" si="4"/>
        <v>0</v>
      </c>
      <c r="T33" s="4">
        <f t="shared" si="4"/>
        <v>0</v>
      </c>
      <c r="U33" s="4">
        <f t="shared" si="4"/>
        <v>0</v>
      </c>
      <c r="V33" s="4">
        <f t="shared" si="4"/>
        <v>0</v>
      </c>
      <c r="W33" s="4">
        <f t="shared" si="4"/>
        <v>0</v>
      </c>
      <c r="X33" s="4">
        <f t="shared" si="4"/>
        <v>0</v>
      </c>
      <c r="Y33" s="4">
        <f t="shared" si="4"/>
        <v>0</v>
      </c>
      <c r="Z33" s="4">
        <f t="shared" si="4"/>
        <v>0</v>
      </c>
      <c r="AA33" s="4">
        <f t="shared" si="4"/>
        <v>0</v>
      </c>
      <c r="AB33" s="4">
        <f t="shared" si="4"/>
        <v>0</v>
      </c>
      <c r="AC33" s="4">
        <f t="shared" si="4"/>
        <v>0</v>
      </c>
      <c r="AD33" s="4">
        <f t="shared" si="4"/>
        <v>0</v>
      </c>
      <c r="AE33" s="4">
        <f t="shared" si="4"/>
        <v>0</v>
      </c>
      <c r="AF33" s="4">
        <f t="shared" si="4"/>
        <v>0</v>
      </c>
      <c r="AG33" s="4">
        <f t="shared" si="4"/>
        <v>0</v>
      </c>
      <c r="AH33" s="4">
        <f t="shared" si="4"/>
        <v>0</v>
      </c>
      <c r="AI33" s="4">
        <f t="shared" si="4"/>
        <v>0</v>
      </c>
      <c r="AJ33" s="4">
        <f t="shared" si="4"/>
        <v>0</v>
      </c>
      <c r="AK33" s="4">
        <f t="shared" si="4"/>
        <v>0</v>
      </c>
      <c r="AL33" s="5">
        <f t="shared" si="4"/>
        <v>0</v>
      </c>
      <c r="AM33" s="139" t="s">
        <v>13</v>
      </c>
      <c r="AN33" s="140"/>
      <c r="AO33" s="140"/>
      <c r="AP33" s="141"/>
    </row>
    <row r="34" spans="2:42" s="49" customFormat="1" ht="22.5" customHeight="1" x14ac:dyDescent="0.3">
      <c r="B34" s="142" t="s">
        <v>73</v>
      </c>
      <c r="C34" s="143"/>
      <c r="D34" s="143"/>
      <c r="E34" s="143"/>
      <c r="F34" s="144"/>
      <c r="G34" s="6">
        <f>IF(G2="",0,IF(COUNTA(G$3:G$32)=0,0,(COUNTIF(G$3:G$32,"2")/COUNTA(G$3:G$32))*100))</f>
        <v>0</v>
      </c>
      <c r="H34" s="7">
        <f t="shared" ref="H34:AL34" si="5">IF(H2="",0,IF(COUNTA(H$3:H$32)=0,0,(COUNTIF(H$3:H$32,"2")/COUNTA(H$3:H$32))*100))</f>
        <v>0</v>
      </c>
      <c r="I34" s="7">
        <f t="shared" si="5"/>
        <v>0</v>
      </c>
      <c r="J34" s="7">
        <f t="shared" si="5"/>
        <v>0</v>
      </c>
      <c r="K34" s="7">
        <f t="shared" si="5"/>
        <v>0</v>
      </c>
      <c r="L34" s="7">
        <f t="shared" si="5"/>
        <v>0</v>
      </c>
      <c r="M34" s="7">
        <f t="shared" si="5"/>
        <v>0</v>
      </c>
      <c r="N34" s="7">
        <f t="shared" si="5"/>
        <v>0</v>
      </c>
      <c r="O34" s="7">
        <f t="shared" si="5"/>
        <v>0</v>
      </c>
      <c r="P34" s="7">
        <f t="shared" si="5"/>
        <v>0</v>
      </c>
      <c r="Q34" s="7">
        <f t="shared" si="5"/>
        <v>0</v>
      </c>
      <c r="R34" s="7">
        <f t="shared" si="5"/>
        <v>0</v>
      </c>
      <c r="S34" s="7">
        <f t="shared" si="5"/>
        <v>0</v>
      </c>
      <c r="T34" s="7">
        <f t="shared" si="5"/>
        <v>0</v>
      </c>
      <c r="U34" s="7">
        <f t="shared" si="5"/>
        <v>0</v>
      </c>
      <c r="V34" s="7">
        <f t="shared" si="5"/>
        <v>0</v>
      </c>
      <c r="W34" s="7">
        <f t="shared" si="5"/>
        <v>0</v>
      </c>
      <c r="X34" s="7">
        <f t="shared" si="5"/>
        <v>0</v>
      </c>
      <c r="Y34" s="7">
        <f t="shared" si="5"/>
        <v>0</v>
      </c>
      <c r="Z34" s="7">
        <f t="shared" si="5"/>
        <v>0</v>
      </c>
      <c r="AA34" s="7">
        <f t="shared" si="5"/>
        <v>0</v>
      </c>
      <c r="AB34" s="7">
        <f t="shared" si="5"/>
        <v>0</v>
      </c>
      <c r="AC34" s="7">
        <f t="shared" si="5"/>
        <v>0</v>
      </c>
      <c r="AD34" s="7">
        <f t="shared" si="5"/>
        <v>0</v>
      </c>
      <c r="AE34" s="7">
        <f t="shared" si="5"/>
        <v>0</v>
      </c>
      <c r="AF34" s="7">
        <f t="shared" si="5"/>
        <v>0</v>
      </c>
      <c r="AG34" s="7">
        <f t="shared" si="5"/>
        <v>0</v>
      </c>
      <c r="AH34" s="7">
        <f t="shared" si="5"/>
        <v>0</v>
      </c>
      <c r="AI34" s="7">
        <f t="shared" si="5"/>
        <v>0</v>
      </c>
      <c r="AJ34" s="7">
        <f t="shared" si="5"/>
        <v>0</v>
      </c>
      <c r="AK34" s="7">
        <f t="shared" si="5"/>
        <v>0</v>
      </c>
      <c r="AL34" s="8">
        <f t="shared" si="5"/>
        <v>0</v>
      </c>
      <c r="AM34" s="145"/>
      <c r="AN34" s="146"/>
      <c r="AO34" s="146"/>
      <c r="AP34" s="147"/>
    </row>
    <row r="35" spans="2:42" s="49" customFormat="1" ht="22.5" customHeight="1" x14ac:dyDescent="0.3">
      <c r="B35" s="115" t="s">
        <v>74</v>
      </c>
      <c r="C35" s="116"/>
      <c r="D35" s="116"/>
      <c r="E35" s="116"/>
      <c r="F35" s="117"/>
      <c r="G35" s="97">
        <f>IF(G2="",0,IF(COUNTA(G$3:G$32)=0,0,(COUNTIF(G$3:G$32,"3")/COUNTA(G$3:G$32))*100))</f>
        <v>0</v>
      </c>
      <c r="H35" s="98">
        <f t="shared" ref="H35:AL35" si="6">IF(H2="",0,IF(COUNTA(H$3:H$32)=0,0,(COUNTIF(H$3:H$32,"3")/COUNTA(H$3:H$32))*100))</f>
        <v>0</v>
      </c>
      <c r="I35" s="98">
        <f t="shared" si="6"/>
        <v>0</v>
      </c>
      <c r="J35" s="98">
        <f t="shared" si="6"/>
        <v>0</v>
      </c>
      <c r="K35" s="98">
        <f t="shared" si="6"/>
        <v>0</v>
      </c>
      <c r="L35" s="98">
        <f t="shared" si="6"/>
        <v>0</v>
      </c>
      <c r="M35" s="98">
        <f t="shared" si="6"/>
        <v>0</v>
      </c>
      <c r="N35" s="98">
        <f t="shared" si="6"/>
        <v>0</v>
      </c>
      <c r="O35" s="98">
        <f t="shared" si="6"/>
        <v>0</v>
      </c>
      <c r="P35" s="98">
        <f t="shared" si="6"/>
        <v>0</v>
      </c>
      <c r="Q35" s="98">
        <f t="shared" si="6"/>
        <v>0</v>
      </c>
      <c r="R35" s="98">
        <f t="shared" si="6"/>
        <v>0</v>
      </c>
      <c r="S35" s="98">
        <f t="shared" si="6"/>
        <v>0</v>
      </c>
      <c r="T35" s="98">
        <f t="shared" si="6"/>
        <v>0</v>
      </c>
      <c r="U35" s="98">
        <f t="shared" si="6"/>
        <v>0</v>
      </c>
      <c r="V35" s="98">
        <f t="shared" si="6"/>
        <v>0</v>
      </c>
      <c r="W35" s="98">
        <f t="shared" si="6"/>
        <v>0</v>
      </c>
      <c r="X35" s="98">
        <f t="shared" si="6"/>
        <v>0</v>
      </c>
      <c r="Y35" s="98">
        <f t="shared" si="6"/>
        <v>0</v>
      </c>
      <c r="Z35" s="98">
        <f t="shared" si="6"/>
        <v>0</v>
      </c>
      <c r="AA35" s="98">
        <f t="shared" si="6"/>
        <v>0</v>
      </c>
      <c r="AB35" s="98">
        <f t="shared" si="6"/>
        <v>0</v>
      </c>
      <c r="AC35" s="98">
        <f t="shared" si="6"/>
        <v>0</v>
      </c>
      <c r="AD35" s="98">
        <f t="shared" si="6"/>
        <v>0</v>
      </c>
      <c r="AE35" s="98">
        <f t="shared" si="6"/>
        <v>0</v>
      </c>
      <c r="AF35" s="98">
        <f t="shared" si="6"/>
        <v>0</v>
      </c>
      <c r="AG35" s="98">
        <f t="shared" si="6"/>
        <v>0</v>
      </c>
      <c r="AH35" s="98">
        <f t="shared" si="6"/>
        <v>0</v>
      </c>
      <c r="AI35" s="98">
        <f t="shared" si="6"/>
        <v>0</v>
      </c>
      <c r="AJ35" s="98">
        <f t="shared" si="6"/>
        <v>0</v>
      </c>
      <c r="AK35" s="98">
        <f t="shared" si="6"/>
        <v>0</v>
      </c>
      <c r="AL35" s="99">
        <f t="shared" si="6"/>
        <v>0</v>
      </c>
      <c r="AM35" s="118" t="s">
        <v>14</v>
      </c>
      <c r="AN35" s="119"/>
      <c r="AO35" s="119"/>
      <c r="AP35" s="120"/>
    </row>
    <row r="36" spans="2:42" s="49" customFormat="1" ht="22.5" customHeight="1" thickBot="1" x14ac:dyDescent="0.35">
      <c r="B36" s="121" t="s">
        <v>75</v>
      </c>
      <c r="C36" s="122"/>
      <c r="D36" s="122"/>
      <c r="E36" s="122"/>
      <c r="F36" s="123"/>
      <c r="G36" s="109">
        <f>IF(G2="",0,IF(COUNTA(G$3:G$32)=0,0,(COUNTIF(G$3:G$32,"4")/COUNTA(G$3:G$32))*100))</f>
        <v>0</v>
      </c>
      <c r="H36" s="110">
        <f t="shared" ref="H36:AL36" si="7">IF(H2="",0,IF(COUNTA(H$3:H$32)=0,0,(COUNTIF(H$3:H$32,"4")/COUNTA(H$3:H$32))*100))</f>
        <v>0</v>
      </c>
      <c r="I36" s="110">
        <f t="shared" si="7"/>
        <v>0</v>
      </c>
      <c r="J36" s="110">
        <f t="shared" si="7"/>
        <v>0</v>
      </c>
      <c r="K36" s="110">
        <f t="shared" si="7"/>
        <v>0</v>
      </c>
      <c r="L36" s="110">
        <f t="shared" si="7"/>
        <v>0</v>
      </c>
      <c r="M36" s="110">
        <f t="shared" si="7"/>
        <v>0</v>
      </c>
      <c r="N36" s="110">
        <f t="shared" si="7"/>
        <v>0</v>
      </c>
      <c r="O36" s="110">
        <f t="shared" si="7"/>
        <v>0</v>
      </c>
      <c r="P36" s="110">
        <f t="shared" si="7"/>
        <v>0</v>
      </c>
      <c r="Q36" s="110">
        <f t="shared" si="7"/>
        <v>0</v>
      </c>
      <c r="R36" s="110">
        <f t="shared" si="7"/>
        <v>0</v>
      </c>
      <c r="S36" s="110">
        <f t="shared" si="7"/>
        <v>0</v>
      </c>
      <c r="T36" s="110">
        <f t="shared" si="7"/>
        <v>0</v>
      </c>
      <c r="U36" s="110">
        <f t="shared" si="7"/>
        <v>0</v>
      </c>
      <c r="V36" s="110">
        <f t="shared" si="7"/>
        <v>0</v>
      </c>
      <c r="W36" s="110">
        <f t="shared" si="7"/>
        <v>0</v>
      </c>
      <c r="X36" s="110">
        <f t="shared" si="7"/>
        <v>0</v>
      </c>
      <c r="Y36" s="110">
        <f t="shared" si="7"/>
        <v>0</v>
      </c>
      <c r="Z36" s="110">
        <f t="shared" si="7"/>
        <v>0</v>
      </c>
      <c r="AA36" s="110">
        <f t="shared" si="7"/>
        <v>0</v>
      </c>
      <c r="AB36" s="110">
        <f t="shared" si="7"/>
        <v>0</v>
      </c>
      <c r="AC36" s="110">
        <f t="shared" si="7"/>
        <v>0</v>
      </c>
      <c r="AD36" s="110">
        <f t="shared" si="7"/>
        <v>0</v>
      </c>
      <c r="AE36" s="110">
        <f t="shared" si="7"/>
        <v>0</v>
      </c>
      <c r="AF36" s="110">
        <f t="shared" si="7"/>
        <v>0</v>
      </c>
      <c r="AG36" s="110">
        <f t="shared" si="7"/>
        <v>0</v>
      </c>
      <c r="AH36" s="110">
        <f t="shared" si="7"/>
        <v>0</v>
      </c>
      <c r="AI36" s="110">
        <f t="shared" si="7"/>
        <v>0</v>
      </c>
      <c r="AJ36" s="110">
        <f t="shared" si="7"/>
        <v>0</v>
      </c>
      <c r="AK36" s="110">
        <f t="shared" si="7"/>
        <v>0</v>
      </c>
      <c r="AL36" s="111">
        <f t="shared" si="7"/>
        <v>0</v>
      </c>
      <c r="AM36" s="124"/>
      <c r="AN36" s="125"/>
      <c r="AO36" s="125"/>
      <c r="AP36" s="126"/>
    </row>
    <row r="37" spans="2:42" ht="15" thickBot="1" x14ac:dyDescent="0.35">
      <c r="B37" s="127" t="s">
        <v>15</v>
      </c>
      <c r="C37" s="128"/>
      <c r="D37" s="128"/>
      <c r="E37" s="128"/>
      <c r="F37" s="129"/>
      <c r="G37" s="64" t="str">
        <f>IF(G2="","",IF(G36&gt;=85,4,IF((G35+G36)&gt;=70,3,IF((G34+G35+G36)&gt;=25.1,2,IF(G33&gt;=25,1,"")))))</f>
        <v/>
      </c>
      <c r="H37" s="65" t="str">
        <f t="shared" ref="H37:AL37" si="8">IF(H2="","",IF(H36&gt;=85,4,IF((H35+H36)&gt;=70,3,IF((H34+H35+H36)&gt;=25.1,2,IF(H33&gt;=25,1,"")))))</f>
        <v/>
      </c>
      <c r="I37" s="65" t="str">
        <f t="shared" si="8"/>
        <v/>
      </c>
      <c r="J37" s="65" t="str">
        <f t="shared" si="8"/>
        <v/>
      </c>
      <c r="K37" s="65" t="str">
        <f t="shared" si="8"/>
        <v/>
      </c>
      <c r="L37" s="65" t="str">
        <f t="shared" si="8"/>
        <v/>
      </c>
      <c r="M37" s="65" t="str">
        <f t="shared" si="8"/>
        <v/>
      </c>
      <c r="N37" s="65" t="str">
        <f t="shared" si="8"/>
        <v/>
      </c>
      <c r="O37" s="65" t="str">
        <f t="shared" si="8"/>
        <v/>
      </c>
      <c r="P37" s="65" t="str">
        <f t="shared" si="8"/>
        <v/>
      </c>
      <c r="Q37" s="65" t="str">
        <f t="shared" si="8"/>
        <v/>
      </c>
      <c r="R37" s="65" t="str">
        <f t="shared" si="8"/>
        <v/>
      </c>
      <c r="S37" s="65" t="str">
        <f t="shared" si="8"/>
        <v/>
      </c>
      <c r="T37" s="65" t="str">
        <f t="shared" si="8"/>
        <v/>
      </c>
      <c r="U37" s="65" t="str">
        <f t="shared" si="8"/>
        <v/>
      </c>
      <c r="V37" s="65" t="str">
        <f t="shared" si="8"/>
        <v/>
      </c>
      <c r="W37" s="65" t="str">
        <f t="shared" si="8"/>
        <v/>
      </c>
      <c r="X37" s="65" t="str">
        <f t="shared" si="8"/>
        <v/>
      </c>
      <c r="Y37" s="65" t="str">
        <f t="shared" si="8"/>
        <v/>
      </c>
      <c r="Z37" s="65" t="str">
        <f t="shared" si="8"/>
        <v/>
      </c>
      <c r="AA37" s="65" t="str">
        <f t="shared" si="8"/>
        <v/>
      </c>
      <c r="AB37" s="65" t="str">
        <f t="shared" si="8"/>
        <v/>
      </c>
      <c r="AC37" s="65" t="str">
        <f t="shared" si="8"/>
        <v/>
      </c>
      <c r="AD37" s="65" t="str">
        <f t="shared" si="8"/>
        <v/>
      </c>
      <c r="AE37" s="65" t="str">
        <f t="shared" si="8"/>
        <v/>
      </c>
      <c r="AF37" s="65" t="str">
        <f t="shared" si="8"/>
        <v/>
      </c>
      <c r="AG37" s="65" t="str">
        <f t="shared" si="8"/>
        <v/>
      </c>
      <c r="AH37" s="65" t="str">
        <f t="shared" si="8"/>
        <v/>
      </c>
      <c r="AI37" s="65" t="str">
        <f t="shared" si="8"/>
        <v/>
      </c>
      <c r="AJ37" s="65" t="str">
        <f t="shared" si="8"/>
        <v/>
      </c>
      <c r="AK37" s="65" t="str">
        <f t="shared" si="8"/>
        <v/>
      </c>
      <c r="AL37" s="66" t="str">
        <f t="shared" si="8"/>
        <v/>
      </c>
      <c r="AM37" s="21">
        <f>IF(COUNT($G$37:$AL$37)=COUNTIF($G$37:$AL$37,"0"),0,COUNTIF($G$37:$AL$37,"1")/COUNTA($G$2:$AL$2))</f>
        <v>0</v>
      </c>
      <c r="AN37" s="22">
        <f>IF(COUNT($G$37:$AL$37)=COUNTIF($G$37:$AL$37,"0"),0,COUNTIF($G$37:$AL$37,"2")/COUNTA($G$2:$AL$2))</f>
        <v>0</v>
      </c>
      <c r="AO37" s="100">
        <f>IF(COUNT($G$37:$AL$37)=COUNTIF($G$37:$AL$37,"0"),0,COUNTIF($G$37:$AL$37,"3")/COUNTA($G$2:$AL$2))</f>
        <v>0</v>
      </c>
      <c r="AP37" s="112">
        <f>IF(COUNT($G$37:$AL$37)=COUNTIF($G$37:$AL$37,"0"),0,COUNTIF($G$37:$AL$37,"4")/COUNTA($G$2:$AL$2))</f>
        <v>0</v>
      </c>
    </row>
    <row r="38" spans="2:42" ht="15" thickBot="1" x14ac:dyDescent="0.35">
      <c r="B38" s="127" t="s">
        <v>72</v>
      </c>
      <c r="C38" s="128"/>
      <c r="D38" s="128"/>
      <c r="E38" s="128"/>
      <c r="F38" s="129"/>
      <c r="G38" s="87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9"/>
      <c r="AM38" s="80"/>
      <c r="AN38" s="80"/>
      <c r="AO38" s="80"/>
      <c r="AP38" s="80"/>
    </row>
    <row r="39" spans="2:42" ht="15" customHeight="1" x14ac:dyDescent="0.3"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</row>
    <row r="40" spans="2:42" ht="15" hidden="1" customHeight="1" x14ac:dyDescent="0.3"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</row>
  </sheetData>
  <protectedRanges>
    <protectedRange sqref="F3:F32" name="R1"/>
    <protectedRange sqref="B3:D19 B24:C32 D20:D29 D31" name="R1_1"/>
    <protectedRange sqref="D32" name="R1_3"/>
    <protectedRange sqref="G2:AL2" name="R1_4"/>
    <protectedRange sqref="G3:G32 I3:AL32 H4:H32" name="R1_1_1"/>
  </protectedRanges>
  <mergeCells count="20">
    <mergeCell ref="AM33:AP33"/>
    <mergeCell ref="B34:F34"/>
    <mergeCell ref="AM34:AP34"/>
    <mergeCell ref="B2:D2"/>
    <mergeCell ref="B3:B19"/>
    <mergeCell ref="C3:C5"/>
    <mergeCell ref="C6:C8"/>
    <mergeCell ref="C9:C12"/>
    <mergeCell ref="C13:C16"/>
    <mergeCell ref="C17:C19"/>
    <mergeCell ref="B38:F38"/>
    <mergeCell ref="B20:C23"/>
    <mergeCell ref="B24:C27"/>
    <mergeCell ref="B28:C32"/>
    <mergeCell ref="B33:F33"/>
    <mergeCell ref="B35:F35"/>
    <mergeCell ref="AM35:AP35"/>
    <mergeCell ref="B36:F36"/>
    <mergeCell ref="AM36:AP36"/>
    <mergeCell ref="B37:F37"/>
  </mergeCells>
  <conditionalFormatting sqref="G37:AL38 G3:AL32">
    <cfRule type="expression" dxfId="39" priority="1" stopIfTrue="1">
      <formula>IF(G$2="",TRUE,FALSE)</formula>
    </cfRule>
    <cfRule type="cellIs" dxfId="38" priority="2" operator="equal">
      <formula>4</formula>
    </cfRule>
    <cfRule type="cellIs" dxfId="37" priority="3" operator="equal">
      <formula>3</formula>
    </cfRule>
    <cfRule type="cellIs" dxfId="36" priority="4" operator="equal">
      <formula>2</formula>
    </cfRule>
    <cfRule type="cellIs" dxfId="35" priority="5" operator="equal">
      <formula>1</formula>
    </cfRule>
  </conditionalFormatting>
  <dataValidations count="1">
    <dataValidation type="list" allowBlank="1" showInputMessage="1" showErrorMessage="1" sqref="G3:AL32 G38:AL38">
      <formula1>"1,2,3,4"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2"/>
  <sheetViews>
    <sheetView workbookViewId="0">
      <selection activeCell="F3" sqref="F3:F12"/>
    </sheetView>
  </sheetViews>
  <sheetFormatPr defaultColWidth="0" defaultRowHeight="15" customHeight="1" zeroHeight="1" x14ac:dyDescent="0.3"/>
  <cols>
    <col min="1" max="1" width="2.88671875" customWidth="1"/>
    <col min="2" max="2" width="5.6640625" customWidth="1"/>
    <col min="3" max="3" width="2.109375" customWidth="1"/>
    <col min="4" max="4" width="19.109375" customWidth="1"/>
    <col min="5" max="37" width="3.6640625" customWidth="1"/>
    <col min="38" max="38" width="4.33203125" customWidth="1"/>
    <col min="39" max="39" width="2.88671875" customWidth="1"/>
    <col min="40" max="16384" width="2.88671875" hidden="1"/>
  </cols>
  <sheetData>
    <row r="1" spans="2:38" thickBot="1" x14ac:dyDescent="0.35"/>
    <row r="2" spans="2:38" ht="90" customHeight="1" thickBot="1" x14ac:dyDescent="0.35">
      <c r="B2" s="148" t="s">
        <v>106</v>
      </c>
      <c r="C2" s="191"/>
      <c r="D2" s="192"/>
      <c r="E2" s="16" t="s">
        <v>1</v>
      </c>
      <c r="F2" s="79"/>
      <c r="G2" s="62">
        <f>IF([1]ACHIEVEMENT!H2="",0,[1]ACHIEVEMENT!H2)</f>
        <v>0</v>
      </c>
      <c r="H2" s="62">
        <f>IF([1]ACHIEVEMENT!I2="",0,[1]ACHIEVEMENT!I2)</f>
        <v>0</v>
      </c>
      <c r="I2" s="62">
        <f>IF([1]ACHIEVEMENT!J2="",0,[1]ACHIEVEMENT!J2)</f>
        <v>0</v>
      </c>
      <c r="J2" s="62">
        <f>IF([1]ACHIEVEMENT!K2="",0,[1]ACHIEVEMENT!K2)</f>
        <v>0</v>
      </c>
      <c r="K2" s="62">
        <f>IF([1]ACHIEVEMENT!L2="",0,[1]ACHIEVEMENT!L2)</f>
        <v>0</v>
      </c>
      <c r="L2" s="62">
        <f>IF([1]ACHIEVEMENT!M2="",0,[1]ACHIEVEMENT!M2)</f>
        <v>0</v>
      </c>
      <c r="M2" s="62">
        <f>IF([1]ACHIEVEMENT!N2="",0,[1]ACHIEVEMENT!N2)</f>
        <v>0</v>
      </c>
      <c r="N2" s="62">
        <f>IF([1]ACHIEVEMENT!O2="",0,[1]ACHIEVEMENT!O2)</f>
        <v>0</v>
      </c>
      <c r="O2" s="62">
        <f>IF([1]ACHIEVEMENT!P2="",0,[1]ACHIEVEMENT!P2)</f>
        <v>0</v>
      </c>
      <c r="P2" s="62">
        <f>IF([1]ACHIEVEMENT!Q2="",0,[1]ACHIEVEMENT!Q2)</f>
        <v>0</v>
      </c>
      <c r="Q2" s="62">
        <f>IF([1]ACHIEVEMENT!R2="",0,[1]ACHIEVEMENT!R2)</f>
        <v>0</v>
      </c>
      <c r="R2" s="62">
        <f>IF([1]ACHIEVEMENT!S2="",0,[1]ACHIEVEMENT!S2)</f>
        <v>0</v>
      </c>
      <c r="S2" s="62">
        <f>IF([1]ACHIEVEMENT!T2="",0,[1]ACHIEVEMENT!T2)</f>
        <v>0</v>
      </c>
      <c r="T2" s="62">
        <f>IF([1]ACHIEVEMENT!U2="",0,[1]ACHIEVEMENT!U2)</f>
        <v>0</v>
      </c>
      <c r="U2" s="62">
        <f>IF([1]ACHIEVEMENT!V2="",0,[1]ACHIEVEMENT!V2)</f>
        <v>0</v>
      </c>
      <c r="V2" s="62">
        <f>IF([1]ACHIEVEMENT!W2="",0,[1]ACHIEVEMENT!W2)</f>
        <v>0</v>
      </c>
      <c r="W2" s="62">
        <f>IF([1]ACHIEVEMENT!X2="",0,[1]ACHIEVEMENT!X2)</f>
        <v>0</v>
      </c>
      <c r="X2" s="62">
        <f>IF([1]ACHIEVEMENT!Y2="",0,[1]ACHIEVEMENT!Y2)</f>
        <v>0</v>
      </c>
      <c r="Y2" s="62">
        <f>IF([1]ACHIEVEMENT!Z2="",0,[1]ACHIEVEMENT!Z2)</f>
        <v>0</v>
      </c>
      <c r="Z2" s="62">
        <f>IF([1]ACHIEVEMENT!AA2="",0,[1]ACHIEVEMENT!AA2)</f>
        <v>0</v>
      </c>
      <c r="AA2" s="62">
        <f>IF([1]ACHIEVEMENT!AB2="",0,[1]ACHIEVEMENT!AB2)</f>
        <v>0</v>
      </c>
      <c r="AB2" s="62">
        <f>IF([1]ACHIEVEMENT!AC2="",0,[1]ACHIEVEMENT!AC2)</f>
        <v>0</v>
      </c>
      <c r="AC2" s="62">
        <f>IF([1]ACHIEVEMENT!AD2="",0,[1]ACHIEVEMENT!AD2)</f>
        <v>0</v>
      </c>
      <c r="AD2" s="62">
        <f>IF([1]ACHIEVEMENT!AE2="",0,[1]ACHIEVEMENT!AE2)</f>
        <v>0</v>
      </c>
      <c r="AE2" s="62">
        <f>IF([1]ACHIEVEMENT!AF2="",0,[1]ACHIEVEMENT!AF2)</f>
        <v>0</v>
      </c>
      <c r="AF2" s="62">
        <f>IF([1]ACHIEVEMENT!AG2="",0,[1]ACHIEVEMENT!AG2)</f>
        <v>0</v>
      </c>
      <c r="AG2" s="62">
        <f>IF([1]ACHIEVEMENT!AH2="",0,[1]ACHIEVEMENT!AH2)</f>
        <v>0</v>
      </c>
      <c r="AH2" s="62">
        <f>IF([1]ACHIEVEMENT!AI2="",0,[1]ACHIEVEMENT!AI2)</f>
        <v>0</v>
      </c>
      <c r="AI2" s="62">
        <f>IF([1]ACHIEVEMENT!AJ2="",0,[1]ACHIEVEMENT!AJ2)</f>
        <v>0</v>
      </c>
      <c r="AJ2" s="62">
        <f>IF([1]ACHIEVEMENT!AK2="",0,[1]ACHIEVEMENT!AK2)</f>
        <v>0</v>
      </c>
      <c r="AK2" s="63">
        <f>IF([1]ACHIEVEMENT!AL2="",0,[1]ACHIEVEMENT!AL2)</f>
        <v>0</v>
      </c>
      <c r="AL2" s="17" t="s">
        <v>52</v>
      </c>
    </row>
    <row r="3" spans="2:38" ht="15" customHeight="1" x14ac:dyDescent="0.3">
      <c r="B3" s="193" t="s">
        <v>53</v>
      </c>
      <c r="C3" s="67">
        <v>1</v>
      </c>
      <c r="D3" s="196" t="str">
        <f>[2]SUMMARY!$I$6</f>
        <v>Multi Skills/Invasion Game 1</v>
      </c>
      <c r="E3" s="186"/>
      <c r="F3" s="23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5"/>
      <c r="AL3" s="26">
        <f>SUMIFS($F3:$AK3,$F$2:$AK$2,"&lt;&gt;0")</f>
        <v>0</v>
      </c>
    </row>
    <row r="4" spans="2:38" ht="14.4" x14ac:dyDescent="0.3">
      <c r="B4" s="194"/>
      <c r="C4" s="68">
        <v>2</v>
      </c>
      <c r="D4" s="177" t="str">
        <f>[2]SUMMARY!$J$6</f>
        <v>Invasion Game 2</v>
      </c>
      <c r="E4" s="178"/>
      <c r="F4" s="27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9"/>
      <c r="AL4" s="30">
        <f t="shared" ref="AL4:AL31" si="0">SUMIFS($F4:$AK4,$F$2:$AK$2,"&lt;&gt;0")</f>
        <v>0</v>
      </c>
    </row>
    <row r="5" spans="2:38" ht="14.4" x14ac:dyDescent="0.3">
      <c r="B5" s="194"/>
      <c r="C5" s="68">
        <v>3</v>
      </c>
      <c r="D5" s="177" t="str">
        <f>[2]SUMMARY!$K$6</f>
        <v>Strike &amp; Field Game</v>
      </c>
      <c r="E5" s="178"/>
      <c r="F5" s="27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9"/>
      <c r="AL5" s="30">
        <f t="shared" si="0"/>
        <v>0</v>
      </c>
    </row>
    <row r="6" spans="2:38" ht="14.4" x14ac:dyDescent="0.3">
      <c r="B6" s="194"/>
      <c r="C6" s="68">
        <v>4</v>
      </c>
      <c r="D6" s="177" t="str">
        <f>[2]SUMMARY!$L$6</f>
        <v>Net Game</v>
      </c>
      <c r="E6" s="178"/>
      <c r="F6" s="27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9"/>
      <c r="AL6" s="30">
        <f t="shared" si="0"/>
        <v>0</v>
      </c>
    </row>
    <row r="7" spans="2:38" ht="14.4" x14ac:dyDescent="0.3">
      <c r="B7" s="194"/>
      <c r="C7" s="68">
        <v>5</v>
      </c>
      <c r="D7" s="177" t="str">
        <f>[2]SUMMARY!$M$6</f>
        <v>Gymnasics</v>
      </c>
      <c r="E7" s="178"/>
      <c r="F7" s="27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9"/>
      <c r="AL7" s="30">
        <f t="shared" si="0"/>
        <v>0</v>
      </c>
    </row>
    <row r="8" spans="2:38" ht="14.4" x14ac:dyDescent="0.3">
      <c r="B8" s="194"/>
      <c r="C8" s="68">
        <v>6</v>
      </c>
      <c r="D8" s="177" t="str">
        <f>[2]SUMMARY!$N$6</f>
        <v>Dance</v>
      </c>
      <c r="E8" s="178"/>
      <c r="F8" s="27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9"/>
      <c r="AL8" s="30">
        <f t="shared" si="0"/>
        <v>0</v>
      </c>
    </row>
    <row r="9" spans="2:38" ht="14.4" x14ac:dyDescent="0.3">
      <c r="B9" s="194"/>
      <c r="C9" s="68">
        <v>7</v>
      </c>
      <c r="D9" s="177" t="str">
        <f>[2]SUMMARY!$O$6</f>
        <v>Athletics/Cross Country</v>
      </c>
      <c r="E9" s="178"/>
      <c r="F9" s="27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9"/>
      <c r="AL9" s="30">
        <f t="shared" si="0"/>
        <v>0</v>
      </c>
    </row>
    <row r="10" spans="2:38" thickBot="1" x14ac:dyDescent="0.35">
      <c r="B10" s="195"/>
      <c r="C10" s="69">
        <v>8</v>
      </c>
      <c r="D10" s="183" t="str">
        <f>[2]SUMMARY!$P$6</f>
        <v>Other</v>
      </c>
      <c r="E10" s="184"/>
      <c r="F10" s="31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3"/>
      <c r="AL10" s="34">
        <f t="shared" si="0"/>
        <v>0</v>
      </c>
    </row>
    <row r="11" spans="2:38" ht="15" customHeight="1" x14ac:dyDescent="0.3">
      <c r="B11" s="185" t="s">
        <v>54</v>
      </c>
      <c r="C11" s="67">
        <v>1</v>
      </c>
      <c r="D11" s="181"/>
      <c r="E11" s="182"/>
      <c r="F11" s="23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5"/>
      <c r="AL11" s="26">
        <f t="shared" si="0"/>
        <v>0</v>
      </c>
    </row>
    <row r="12" spans="2:38" ht="14.4" x14ac:dyDescent="0.3">
      <c r="B12" s="173"/>
      <c r="C12" s="68">
        <v>2</v>
      </c>
      <c r="D12" s="189"/>
      <c r="E12" s="190"/>
      <c r="F12" s="27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9"/>
      <c r="AL12" s="30">
        <f t="shared" si="0"/>
        <v>0</v>
      </c>
    </row>
    <row r="13" spans="2:38" ht="14.4" x14ac:dyDescent="0.3">
      <c r="B13" s="173"/>
      <c r="C13" s="68">
        <v>3</v>
      </c>
      <c r="D13" s="189"/>
      <c r="E13" s="190"/>
      <c r="F13" s="27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9"/>
      <c r="AL13" s="30">
        <f t="shared" si="0"/>
        <v>0</v>
      </c>
    </row>
    <row r="14" spans="2:38" thickBot="1" x14ac:dyDescent="0.35">
      <c r="B14" s="173"/>
      <c r="C14" s="69">
        <v>4</v>
      </c>
      <c r="D14" s="183" t="s">
        <v>68</v>
      </c>
      <c r="E14" s="184"/>
      <c r="F14" s="31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3"/>
      <c r="AL14" s="34">
        <f t="shared" si="0"/>
        <v>0</v>
      </c>
    </row>
    <row r="15" spans="2:38" ht="14.4" x14ac:dyDescent="0.3">
      <c r="B15" s="173"/>
      <c r="C15" s="67">
        <v>1</v>
      </c>
      <c r="D15" s="181"/>
      <c r="E15" s="182"/>
      <c r="F15" s="23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5"/>
      <c r="AL15" s="26">
        <f t="shared" si="0"/>
        <v>0</v>
      </c>
    </row>
    <row r="16" spans="2:38" ht="14.4" x14ac:dyDescent="0.3">
      <c r="B16" s="173"/>
      <c r="C16" s="68">
        <v>2</v>
      </c>
      <c r="D16" s="189"/>
      <c r="E16" s="190"/>
      <c r="F16" s="27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9"/>
      <c r="AL16" s="30">
        <f t="shared" si="0"/>
        <v>0</v>
      </c>
    </row>
    <row r="17" spans="2:38" ht="15" customHeight="1" x14ac:dyDescent="0.3">
      <c r="B17" s="173"/>
      <c r="C17" s="68">
        <v>3</v>
      </c>
      <c r="D17" s="189"/>
      <c r="E17" s="190"/>
      <c r="F17" s="27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9"/>
      <c r="AL17" s="30">
        <f t="shared" si="0"/>
        <v>0</v>
      </c>
    </row>
    <row r="18" spans="2:38" ht="14.4" x14ac:dyDescent="0.3">
      <c r="B18" s="173"/>
      <c r="C18" s="68">
        <v>4</v>
      </c>
      <c r="D18" s="189"/>
      <c r="E18" s="190"/>
      <c r="F18" s="27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9"/>
      <c r="AL18" s="30">
        <f t="shared" si="0"/>
        <v>0</v>
      </c>
    </row>
    <row r="19" spans="2:38" thickBot="1" x14ac:dyDescent="0.35">
      <c r="B19" s="173"/>
      <c r="C19" s="69">
        <v>5</v>
      </c>
      <c r="D19" s="183" t="s">
        <v>68</v>
      </c>
      <c r="E19" s="184"/>
      <c r="F19" s="31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3"/>
      <c r="AL19" s="34">
        <f t="shared" si="0"/>
        <v>0</v>
      </c>
    </row>
    <row r="20" spans="2:38" ht="14.4" x14ac:dyDescent="0.3">
      <c r="B20" s="173"/>
      <c r="C20" s="67">
        <v>1</v>
      </c>
      <c r="D20" s="181"/>
      <c r="E20" s="182"/>
      <c r="F20" s="23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5"/>
      <c r="AL20" s="26">
        <f t="shared" si="0"/>
        <v>0</v>
      </c>
    </row>
    <row r="21" spans="2:38" thickBot="1" x14ac:dyDescent="0.35">
      <c r="B21" s="174"/>
      <c r="C21" s="69">
        <v>2</v>
      </c>
      <c r="D21" s="183" t="s">
        <v>68</v>
      </c>
      <c r="E21" s="184"/>
      <c r="F21" s="31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3"/>
      <c r="AL21" s="34">
        <f t="shared" si="0"/>
        <v>0</v>
      </c>
    </row>
    <row r="22" spans="2:38" ht="15" customHeight="1" x14ac:dyDescent="0.3">
      <c r="B22" s="185" t="s">
        <v>55</v>
      </c>
      <c r="C22" s="186" t="s">
        <v>56</v>
      </c>
      <c r="D22" s="186"/>
      <c r="E22" s="186"/>
      <c r="F22" s="23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5"/>
      <c r="AL22" s="26">
        <f t="shared" si="0"/>
        <v>0</v>
      </c>
    </row>
    <row r="23" spans="2:38" ht="14.4" x14ac:dyDescent="0.3">
      <c r="B23" s="173"/>
      <c r="C23" s="187" t="s">
        <v>57</v>
      </c>
      <c r="D23" s="187"/>
      <c r="E23" s="187"/>
      <c r="F23" s="27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9"/>
      <c r="AL23" s="30">
        <f t="shared" si="0"/>
        <v>0</v>
      </c>
    </row>
    <row r="24" spans="2:38" thickBot="1" x14ac:dyDescent="0.35">
      <c r="B24" s="174"/>
      <c r="C24" s="188" t="s">
        <v>58</v>
      </c>
      <c r="D24" s="188"/>
      <c r="E24" s="188"/>
      <c r="F24" s="31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3"/>
      <c r="AL24" s="34">
        <f t="shared" si="0"/>
        <v>0</v>
      </c>
    </row>
    <row r="25" spans="2:38" ht="15" customHeight="1" x14ac:dyDescent="0.3">
      <c r="B25" s="173" t="s">
        <v>59</v>
      </c>
      <c r="C25" s="67">
        <v>1</v>
      </c>
      <c r="D25" s="175" t="str">
        <f>[2]SUMMARY!$AE$6</f>
        <v>Games</v>
      </c>
      <c r="E25" s="176"/>
      <c r="F25" s="23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5"/>
      <c r="AL25" s="26">
        <f t="shared" si="0"/>
        <v>0</v>
      </c>
    </row>
    <row r="26" spans="2:38" ht="14.4" x14ac:dyDescent="0.3">
      <c r="B26" s="173"/>
      <c r="C26" s="68">
        <v>2</v>
      </c>
      <c r="D26" s="177" t="str">
        <f>[2]SUMMARY!$AF$6</f>
        <v>Gymnastics</v>
      </c>
      <c r="E26" s="178"/>
      <c r="F26" s="27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9"/>
      <c r="AL26" s="30">
        <f t="shared" si="0"/>
        <v>0</v>
      </c>
    </row>
    <row r="27" spans="2:38" ht="14.4" x14ac:dyDescent="0.3">
      <c r="B27" s="173"/>
      <c r="C27" s="68">
        <v>3</v>
      </c>
      <c r="D27" s="177" t="str">
        <f>[2]SUMMARY!$AG$6</f>
        <v>Dance</v>
      </c>
      <c r="E27" s="178"/>
      <c r="F27" s="27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9"/>
      <c r="AL27" s="30">
        <f t="shared" si="0"/>
        <v>0</v>
      </c>
    </row>
    <row r="28" spans="2:38" ht="15" customHeight="1" x14ac:dyDescent="0.3">
      <c r="B28" s="173"/>
      <c r="C28" s="68">
        <v>4</v>
      </c>
      <c r="D28" s="177" t="str">
        <f>[2]SUMMARY!$AH$6</f>
        <v>Swim</v>
      </c>
      <c r="E28" s="178"/>
      <c r="F28" s="27">
        <v>1</v>
      </c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9"/>
      <c r="AL28" s="30">
        <f t="shared" si="0"/>
        <v>1</v>
      </c>
    </row>
    <row r="29" spans="2:38" ht="14.4" x14ac:dyDescent="0.3">
      <c r="B29" s="173"/>
      <c r="C29" s="68">
        <v>5</v>
      </c>
      <c r="D29" s="177" t="str">
        <f>[2]SUMMARY!$AI$6</f>
        <v>Athletics/Running</v>
      </c>
      <c r="E29" s="178"/>
      <c r="F29" s="27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9"/>
      <c r="AL29" s="30">
        <f t="shared" si="0"/>
        <v>0</v>
      </c>
    </row>
    <row r="30" spans="2:38" ht="14.4" x14ac:dyDescent="0.3">
      <c r="B30" s="173"/>
      <c r="C30" s="70">
        <v>6</v>
      </c>
      <c r="D30" s="177" t="str">
        <f>[2]SUMMARY!$AJ$6</f>
        <v>OOA eg. Climb/Sail/Canoe/etc</v>
      </c>
      <c r="E30" s="178"/>
      <c r="F30" s="27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9"/>
      <c r="AL30" s="30">
        <f t="shared" si="0"/>
        <v>0</v>
      </c>
    </row>
    <row r="31" spans="2:38" thickBot="1" x14ac:dyDescent="0.35">
      <c r="B31" s="174"/>
      <c r="C31" s="71">
        <v>7</v>
      </c>
      <c r="D31" s="179" t="str">
        <f>[2]SUMMARY!$AK$6</f>
        <v>Other</v>
      </c>
      <c r="E31" s="180"/>
      <c r="F31" s="31">
        <v>1</v>
      </c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3"/>
      <c r="AL31" s="34">
        <f t="shared" si="0"/>
        <v>1</v>
      </c>
    </row>
    <row r="32" spans="2:38" ht="15" customHeight="1" x14ac:dyDescent="0.3">
      <c r="B32" s="157" t="s">
        <v>60</v>
      </c>
      <c r="C32" s="160" t="s">
        <v>61</v>
      </c>
      <c r="D32" s="161"/>
      <c r="E32" s="161"/>
      <c r="F32" s="35" t="str">
        <f>IF(F$2=0,"",COUNTA(F3:F9)+IF(OR(F10="Y",F10="y"),1,F10))</f>
        <v/>
      </c>
      <c r="G32" s="36" t="str">
        <f t="shared" ref="G32:AK32" si="1">IF(G$2=0,"",COUNTA(G3:G9)+IF(OR(G10="Y",G10="y"),1,G10))</f>
        <v/>
      </c>
      <c r="H32" s="36" t="str">
        <f t="shared" si="1"/>
        <v/>
      </c>
      <c r="I32" s="36" t="str">
        <f t="shared" si="1"/>
        <v/>
      </c>
      <c r="J32" s="36" t="str">
        <f t="shared" si="1"/>
        <v/>
      </c>
      <c r="K32" s="36" t="str">
        <f t="shared" si="1"/>
        <v/>
      </c>
      <c r="L32" s="36" t="str">
        <f t="shared" si="1"/>
        <v/>
      </c>
      <c r="M32" s="36" t="str">
        <f t="shared" si="1"/>
        <v/>
      </c>
      <c r="N32" s="36" t="str">
        <f t="shared" si="1"/>
        <v/>
      </c>
      <c r="O32" s="36" t="str">
        <f t="shared" si="1"/>
        <v/>
      </c>
      <c r="P32" s="36" t="str">
        <f t="shared" si="1"/>
        <v/>
      </c>
      <c r="Q32" s="36" t="str">
        <f t="shared" si="1"/>
        <v/>
      </c>
      <c r="R32" s="36" t="str">
        <f t="shared" si="1"/>
        <v/>
      </c>
      <c r="S32" s="36" t="str">
        <f t="shared" si="1"/>
        <v/>
      </c>
      <c r="T32" s="36" t="str">
        <f t="shared" si="1"/>
        <v/>
      </c>
      <c r="U32" s="36" t="str">
        <f t="shared" si="1"/>
        <v/>
      </c>
      <c r="V32" s="36" t="str">
        <f t="shared" si="1"/>
        <v/>
      </c>
      <c r="W32" s="36" t="str">
        <f t="shared" si="1"/>
        <v/>
      </c>
      <c r="X32" s="36" t="str">
        <f t="shared" si="1"/>
        <v/>
      </c>
      <c r="Y32" s="36" t="str">
        <f t="shared" si="1"/>
        <v/>
      </c>
      <c r="Z32" s="36" t="str">
        <f t="shared" si="1"/>
        <v/>
      </c>
      <c r="AA32" s="36" t="str">
        <f t="shared" si="1"/>
        <v/>
      </c>
      <c r="AB32" s="36" t="str">
        <f t="shared" si="1"/>
        <v/>
      </c>
      <c r="AC32" s="36" t="str">
        <f t="shared" si="1"/>
        <v/>
      </c>
      <c r="AD32" s="36" t="str">
        <f t="shared" si="1"/>
        <v/>
      </c>
      <c r="AE32" s="36" t="str">
        <f t="shared" si="1"/>
        <v/>
      </c>
      <c r="AF32" s="36" t="str">
        <f t="shared" si="1"/>
        <v/>
      </c>
      <c r="AG32" s="36" t="str">
        <f t="shared" si="1"/>
        <v/>
      </c>
      <c r="AH32" s="36" t="str">
        <f t="shared" si="1"/>
        <v/>
      </c>
      <c r="AI32" s="36" t="str">
        <f t="shared" si="1"/>
        <v/>
      </c>
      <c r="AJ32" s="36" t="str">
        <f t="shared" si="1"/>
        <v/>
      </c>
      <c r="AK32" s="37" t="str">
        <f t="shared" si="1"/>
        <v/>
      </c>
      <c r="AL32" s="162"/>
    </row>
    <row r="33" spans="2:38" ht="14.4" x14ac:dyDescent="0.3">
      <c r="B33" s="158"/>
      <c r="C33" s="165" t="s">
        <v>62</v>
      </c>
      <c r="D33" s="166"/>
      <c r="E33" s="166"/>
      <c r="F33" s="38" t="str">
        <f>IF(F$2=0,"",COUNTA(F11:F13,F15:F18,F20:F21)+IF(OR(F14="Y",F14="y"),1,F14)+IF(OR(F19="Y",F19="y"),1,F19))</f>
        <v/>
      </c>
      <c r="G33" s="39" t="str">
        <f t="shared" ref="G33:AK33" si="2">IF(G$2=0,"",COUNTA(G11:G13,G15:G18,G20:G21)+IF(OR(G14="Y",G14="y"),1,G14)+IF(OR(G19="Y",G19="y"),1,G19))</f>
        <v/>
      </c>
      <c r="H33" s="39" t="str">
        <f t="shared" si="2"/>
        <v/>
      </c>
      <c r="I33" s="39" t="str">
        <f t="shared" si="2"/>
        <v/>
      </c>
      <c r="J33" s="39" t="str">
        <f t="shared" si="2"/>
        <v/>
      </c>
      <c r="K33" s="39" t="str">
        <f t="shared" si="2"/>
        <v/>
      </c>
      <c r="L33" s="39" t="str">
        <f t="shared" si="2"/>
        <v/>
      </c>
      <c r="M33" s="39" t="str">
        <f t="shared" si="2"/>
        <v/>
      </c>
      <c r="N33" s="39" t="str">
        <f t="shared" si="2"/>
        <v/>
      </c>
      <c r="O33" s="39" t="str">
        <f t="shared" si="2"/>
        <v/>
      </c>
      <c r="P33" s="39" t="str">
        <f t="shared" si="2"/>
        <v/>
      </c>
      <c r="Q33" s="39" t="str">
        <f t="shared" si="2"/>
        <v/>
      </c>
      <c r="R33" s="39" t="str">
        <f t="shared" si="2"/>
        <v/>
      </c>
      <c r="S33" s="39" t="str">
        <f t="shared" si="2"/>
        <v/>
      </c>
      <c r="T33" s="39" t="str">
        <f t="shared" si="2"/>
        <v/>
      </c>
      <c r="U33" s="39" t="str">
        <f t="shared" si="2"/>
        <v/>
      </c>
      <c r="V33" s="39" t="str">
        <f t="shared" si="2"/>
        <v/>
      </c>
      <c r="W33" s="39" t="str">
        <f t="shared" si="2"/>
        <v/>
      </c>
      <c r="X33" s="39" t="str">
        <f t="shared" si="2"/>
        <v/>
      </c>
      <c r="Y33" s="39" t="str">
        <f t="shared" si="2"/>
        <v/>
      </c>
      <c r="Z33" s="39" t="str">
        <f t="shared" si="2"/>
        <v/>
      </c>
      <c r="AA33" s="39" t="str">
        <f t="shared" si="2"/>
        <v/>
      </c>
      <c r="AB33" s="39" t="str">
        <f t="shared" si="2"/>
        <v/>
      </c>
      <c r="AC33" s="39" t="str">
        <f t="shared" si="2"/>
        <v/>
      </c>
      <c r="AD33" s="39" t="str">
        <f t="shared" si="2"/>
        <v/>
      </c>
      <c r="AE33" s="39" t="str">
        <f t="shared" si="2"/>
        <v/>
      </c>
      <c r="AF33" s="39" t="str">
        <f t="shared" si="2"/>
        <v/>
      </c>
      <c r="AG33" s="39" t="str">
        <f t="shared" si="2"/>
        <v/>
      </c>
      <c r="AH33" s="39" t="str">
        <f t="shared" si="2"/>
        <v/>
      </c>
      <c r="AI33" s="39" t="str">
        <f t="shared" si="2"/>
        <v/>
      </c>
      <c r="AJ33" s="39" t="str">
        <f t="shared" si="2"/>
        <v/>
      </c>
      <c r="AK33" s="40" t="str">
        <f t="shared" si="2"/>
        <v/>
      </c>
      <c r="AL33" s="163"/>
    </row>
    <row r="34" spans="2:38" ht="14.4" x14ac:dyDescent="0.3">
      <c r="B34" s="158"/>
      <c r="C34" s="167" t="s">
        <v>63</v>
      </c>
      <c r="D34" s="168"/>
      <c r="E34" s="168"/>
      <c r="F34" s="91" t="str">
        <f>IF(F$2=0,"",COUNTA(F22:F24))</f>
        <v/>
      </c>
      <c r="G34" s="92" t="str">
        <f t="shared" ref="G34:AK34" si="3">IF(G$2=0,"",COUNTA(G22:G24))</f>
        <v/>
      </c>
      <c r="H34" s="92" t="str">
        <f t="shared" si="3"/>
        <v/>
      </c>
      <c r="I34" s="92" t="str">
        <f t="shared" si="3"/>
        <v/>
      </c>
      <c r="J34" s="92" t="str">
        <f t="shared" si="3"/>
        <v/>
      </c>
      <c r="K34" s="92" t="str">
        <f t="shared" si="3"/>
        <v/>
      </c>
      <c r="L34" s="92" t="str">
        <f t="shared" si="3"/>
        <v/>
      </c>
      <c r="M34" s="92" t="str">
        <f t="shared" si="3"/>
        <v/>
      </c>
      <c r="N34" s="92" t="str">
        <f t="shared" si="3"/>
        <v/>
      </c>
      <c r="O34" s="92" t="str">
        <f t="shared" si="3"/>
        <v/>
      </c>
      <c r="P34" s="92" t="str">
        <f t="shared" si="3"/>
        <v/>
      </c>
      <c r="Q34" s="92" t="str">
        <f t="shared" si="3"/>
        <v/>
      </c>
      <c r="R34" s="92" t="str">
        <f t="shared" si="3"/>
        <v/>
      </c>
      <c r="S34" s="92" t="str">
        <f t="shared" si="3"/>
        <v/>
      </c>
      <c r="T34" s="92" t="str">
        <f t="shared" si="3"/>
        <v/>
      </c>
      <c r="U34" s="92" t="str">
        <f t="shared" si="3"/>
        <v/>
      </c>
      <c r="V34" s="92" t="str">
        <f t="shared" si="3"/>
        <v/>
      </c>
      <c r="W34" s="92" t="str">
        <f t="shared" si="3"/>
        <v/>
      </c>
      <c r="X34" s="92" t="str">
        <f t="shared" si="3"/>
        <v/>
      </c>
      <c r="Y34" s="92" t="str">
        <f t="shared" si="3"/>
        <v/>
      </c>
      <c r="Z34" s="92" t="str">
        <f t="shared" si="3"/>
        <v/>
      </c>
      <c r="AA34" s="92" t="str">
        <f t="shared" si="3"/>
        <v/>
      </c>
      <c r="AB34" s="92" t="str">
        <f t="shared" si="3"/>
        <v/>
      </c>
      <c r="AC34" s="92" t="str">
        <f t="shared" si="3"/>
        <v/>
      </c>
      <c r="AD34" s="92" t="str">
        <f t="shared" si="3"/>
        <v/>
      </c>
      <c r="AE34" s="92" t="str">
        <f t="shared" si="3"/>
        <v/>
      </c>
      <c r="AF34" s="92" t="str">
        <f t="shared" si="3"/>
        <v/>
      </c>
      <c r="AG34" s="92" t="str">
        <f t="shared" si="3"/>
        <v/>
      </c>
      <c r="AH34" s="92" t="str">
        <f t="shared" si="3"/>
        <v/>
      </c>
      <c r="AI34" s="92" t="str">
        <f t="shared" si="3"/>
        <v/>
      </c>
      <c r="AJ34" s="92" t="str">
        <f t="shared" si="3"/>
        <v/>
      </c>
      <c r="AK34" s="93" t="str">
        <f t="shared" si="3"/>
        <v/>
      </c>
      <c r="AL34" s="163"/>
    </row>
    <row r="35" spans="2:38" thickBot="1" x14ac:dyDescent="0.35">
      <c r="B35" s="158"/>
      <c r="C35" s="169" t="s">
        <v>64</v>
      </c>
      <c r="D35" s="170"/>
      <c r="E35" s="170"/>
      <c r="F35" s="94" t="str">
        <f>IF(F$2=0,"",COUNTA(F25:F30)+IF(OR(F31="Y",F31="y"),1,F31))</f>
        <v/>
      </c>
      <c r="G35" s="95" t="str">
        <f t="shared" ref="G35:AK35" si="4">IF(G$2=0,"",COUNTA(G25:G30)+IF(OR(G31="Y",G31="y"),1,G31))</f>
        <v/>
      </c>
      <c r="H35" s="95" t="str">
        <f t="shared" si="4"/>
        <v/>
      </c>
      <c r="I35" s="95" t="str">
        <f t="shared" si="4"/>
        <v/>
      </c>
      <c r="J35" s="95" t="str">
        <f t="shared" si="4"/>
        <v/>
      </c>
      <c r="K35" s="95" t="str">
        <f t="shared" si="4"/>
        <v/>
      </c>
      <c r="L35" s="95" t="str">
        <f t="shared" si="4"/>
        <v/>
      </c>
      <c r="M35" s="95" t="str">
        <f t="shared" si="4"/>
        <v/>
      </c>
      <c r="N35" s="95" t="str">
        <f t="shared" si="4"/>
        <v/>
      </c>
      <c r="O35" s="95" t="str">
        <f t="shared" si="4"/>
        <v/>
      </c>
      <c r="P35" s="95" t="str">
        <f t="shared" si="4"/>
        <v/>
      </c>
      <c r="Q35" s="95" t="str">
        <f t="shared" si="4"/>
        <v/>
      </c>
      <c r="R35" s="95" t="str">
        <f t="shared" si="4"/>
        <v/>
      </c>
      <c r="S35" s="95" t="str">
        <f t="shared" si="4"/>
        <v/>
      </c>
      <c r="T35" s="95" t="str">
        <f t="shared" si="4"/>
        <v/>
      </c>
      <c r="U35" s="95" t="str">
        <f t="shared" si="4"/>
        <v/>
      </c>
      <c r="V35" s="95" t="str">
        <f t="shared" si="4"/>
        <v/>
      </c>
      <c r="W35" s="95" t="str">
        <f t="shared" si="4"/>
        <v/>
      </c>
      <c r="X35" s="95" t="str">
        <f t="shared" si="4"/>
        <v/>
      </c>
      <c r="Y35" s="95" t="str">
        <f t="shared" si="4"/>
        <v/>
      </c>
      <c r="Z35" s="95" t="str">
        <f t="shared" si="4"/>
        <v/>
      </c>
      <c r="AA35" s="95" t="str">
        <f t="shared" si="4"/>
        <v/>
      </c>
      <c r="AB35" s="95" t="str">
        <f t="shared" si="4"/>
        <v/>
      </c>
      <c r="AC35" s="95" t="str">
        <f t="shared" si="4"/>
        <v/>
      </c>
      <c r="AD35" s="95" t="str">
        <f t="shared" si="4"/>
        <v/>
      </c>
      <c r="AE35" s="95" t="str">
        <f t="shared" si="4"/>
        <v/>
      </c>
      <c r="AF35" s="95" t="str">
        <f t="shared" si="4"/>
        <v/>
      </c>
      <c r="AG35" s="95" t="str">
        <f t="shared" si="4"/>
        <v/>
      </c>
      <c r="AH35" s="95" t="str">
        <f t="shared" si="4"/>
        <v/>
      </c>
      <c r="AI35" s="95" t="str">
        <f t="shared" si="4"/>
        <v/>
      </c>
      <c r="AJ35" s="95" t="str">
        <f t="shared" si="4"/>
        <v/>
      </c>
      <c r="AK35" s="96" t="str">
        <f t="shared" si="4"/>
        <v/>
      </c>
      <c r="AL35" s="163"/>
    </row>
    <row r="36" spans="2:38" thickBot="1" x14ac:dyDescent="0.35">
      <c r="B36" s="159"/>
      <c r="C36" s="171" t="s">
        <v>65</v>
      </c>
      <c r="D36" s="172"/>
      <c r="E36" s="172"/>
      <c r="F36" s="41" t="str">
        <f>IF(F$2="","",SUM(F32:F35))</f>
        <v/>
      </c>
      <c r="G36" s="42">
        <f t="shared" ref="G36:AK36" si="5">IF(G$2="","",SUM(G32:G35))</f>
        <v>0</v>
      </c>
      <c r="H36" s="42">
        <f t="shared" si="5"/>
        <v>0</v>
      </c>
      <c r="I36" s="42">
        <f t="shared" si="5"/>
        <v>0</v>
      </c>
      <c r="J36" s="42">
        <f t="shared" si="5"/>
        <v>0</v>
      </c>
      <c r="K36" s="42">
        <f t="shared" si="5"/>
        <v>0</v>
      </c>
      <c r="L36" s="42">
        <f t="shared" si="5"/>
        <v>0</v>
      </c>
      <c r="M36" s="42">
        <f t="shared" si="5"/>
        <v>0</v>
      </c>
      <c r="N36" s="42">
        <f t="shared" si="5"/>
        <v>0</v>
      </c>
      <c r="O36" s="42">
        <f t="shared" si="5"/>
        <v>0</v>
      </c>
      <c r="P36" s="42">
        <f t="shared" si="5"/>
        <v>0</v>
      </c>
      <c r="Q36" s="42">
        <f t="shared" si="5"/>
        <v>0</v>
      </c>
      <c r="R36" s="42">
        <f t="shared" si="5"/>
        <v>0</v>
      </c>
      <c r="S36" s="42">
        <f t="shared" si="5"/>
        <v>0</v>
      </c>
      <c r="T36" s="42">
        <f t="shared" si="5"/>
        <v>0</v>
      </c>
      <c r="U36" s="42">
        <f t="shared" si="5"/>
        <v>0</v>
      </c>
      <c r="V36" s="42">
        <f t="shared" si="5"/>
        <v>0</v>
      </c>
      <c r="W36" s="42">
        <f t="shared" si="5"/>
        <v>0</v>
      </c>
      <c r="X36" s="42">
        <f t="shared" si="5"/>
        <v>0</v>
      </c>
      <c r="Y36" s="42">
        <f t="shared" si="5"/>
        <v>0</v>
      </c>
      <c r="Z36" s="42">
        <f t="shared" si="5"/>
        <v>0</v>
      </c>
      <c r="AA36" s="42">
        <f t="shared" si="5"/>
        <v>0</v>
      </c>
      <c r="AB36" s="42">
        <f t="shared" si="5"/>
        <v>0</v>
      </c>
      <c r="AC36" s="42">
        <f t="shared" si="5"/>
        <v>0</v>
      </c>
      <c r="AD36" s="42">
        <f t="shared" si="5"/>
        <v>0</v>
      </c>
      <c r="AE36" s="42">
        <f t="shared" si="5"/>
        <v>0</v>
      </c>
      <c r="AF36" s="42">
        <f t="shared" si="5"/>
        <v>0</v>
      </c>
      <c r="AG36" s="42">
        <f t="shared" si="5"/>
        <v>0</v>
      </c>
      <c r="AH36" s="42">
        <f t="shared" si="5"/>
        <v>0</v>
      </c>
      <c r="AI36" s="42">
        <f t="shared" si="5"/>
        <v>0</v>
      </c>
      <c r="AJ36" s="42">
        <f t="shared" si="5"/>
        <v>0</v>
      </c>
      <c r="AK36" s="43">
        <f t="shared" si="5"/>
        <v>0</v>
      </c>
      <c r="AL36" s="164"/>
    </row>
    <row r="37" spans="2:38" ht="14.4" x14ac:dyDescent="0.3"/>
    <row r="38" spans="2:38" ht="14.4" hidden="1" x14ac:dyDescent="0.3"/>
    <row r="39" spans="2:38" ht="14.4" hidden="1" x14ac:dyDescent="0.3"/>
    <row r="40" spans="2:38" ht="14.4" hidden="1" x14ac:dyDescent="0.3"/>
    <row r="41" spans="2:38" ht="14.4" hidden="1" x14ac:dyDescent="0.3"/>
    <row r="42" spans="2:38" ht="14.4" hidden="1" x14ac:dyDescent="0.3"/>
    <row r="43" spans="2:38" ht="14.4" hidden="1" x14ac:dyDescent="0.3"/>
    <row r="44" spans="2:38" ht="14.4" hidden="1" x14ac:dyDescent="0.3"/>
    <row r="45" spans="2:38" ht="14.4" hidden="1" x14ac:dyDescent="0.3"/>
    <row r="46" spans="2:38" ht="14.4" hidden="1" x14ac:dyDescent="0.3"/>
    <row r="47" spans="2:38" ht="14.4" hidden="1" x14ac:dyDescent="0.3"/>
    <row r="48" spans="2:38" ht="14.4" hidden="1" x14ac:dyDescent="0.3"/>
    <row r="49" ht="14.4" hidden="1" x14ac:dyDescent="0.3"/>
    <row r="50" ht="14.4" hidden="1" x14ac:dyDescent="0.3"/>
    <row r="51" ht="14.4" hidden="1" x14ac:dyDescent="0.3"/>
    <row r="52" ht="14.4" hidden="1" x14ac:dyDescent="0.3"/>
  </sheetData>
  <protectedRanges>
    <protectedRange sqref="B22 C30:C31 B29:B31 B25:B27" name="R1_4_2"/>
    <protectedRange sqref="B3:B10 B12:B19 C3:C21 C25:C29" name="R1_1_2_2"/>
    <protectedRange sqref="C22:C24 D3:D30" name="R1_1_1_1_1"/>
    <protectedRange sqref="D31" name="R1_3_1_1"/>
    <protectedRange sqref="F2:AK2" name="R1_2_1"/>
  </protectedRanges>
  <mergeCells count="41">
    <mergeCell ref="B2:D2"/>
    <mergeCell ref="B3:B10"/>
    <mergeCell ref="D3:E3"/>
    <mergeCell ref="D4:E4"/>
    <mergeCell ref="D5:E5"/>
    <mergeCell ref="D6:E6"/>
    <mergeCell ref="D7:E7"/>
    <mergeCell ref="D8:E8"/>
    <mergeCell ref="D9:E9"/>
    <mergeCell ref="D10:E10"/>
    <mergeCell ref="D20:E20"/>
    <mergeCell ref="D21:E21"/>
    <mergeCell ref="B22:B24"/>
    <mergeCell ref="C22:E22"/>
    <mergeCell ref="C23:E23"/>
    <mergeCell ref="C24:E24"/>
    <mergeCell ref="B11:B21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B25:B31"/>
    <mergeCell ref="D25:E25"/>
    <mergeCell ref="D26:E26"/>
    <mergeCell ref="D27:E27"/>
    <mergeCell ref="D28:E28"/>
    <mergeCell ref="D29:E29"/>
    <mergeCell ref="D30:E30"/>
    <mergeCell ref="D31:E31"/>
    <mergeCell ref="B32:B36"/>
    <mergeCell ref="C32:E32"/>
    <mergeCell ref="AL32:AL36"/>
    <mergeCell ref="C33:E33"/>
    <mergeCell ref="C34:E34"/>
    <mergeCell ref="C35:E35"/>
    <mergeCell ref="C36:E36"/>
  </mergeCells>
  <conditionalFormatting sqref="F3:AK10">
    <cfRule type="expression" dxfId="34" priority="5">
      <formula>NOT(ISBLANK(F3))</formula>
    </cfRule>
  </conditionalFormatting>
  <conditionalFormatting sqref="F11:AK21">
    <cfRule type="expression" dxfId="33" priority="4">
      <formula>NOT(ISBLANK(F11))</formula>
    </cfRule>
  </conditionalFormatting>
  <conditionalFormatting sqref="F22:AK24">
    <cfRule type="expression" dxfId="32" priority="3">
      <formula>NOT(ISBLANK(F22))</formula>
    </cfRule>
  </conditionalFormatting>
  <conditionalFormatting sqref="F25:AK31">
    <cfRule type="expression" dxfId="31" priority="2">
      <formula>NOT(ISBLANK(F25))</formula>
    </cfRule>
  </conditionalFormatting>
  <conditionalFormatting sqref="F3:AK31">
    <cfRule type="expression" dxfId="30" priority="1" stopIfTrue="1">
      <formula>IF(F$2=0,TRUE,FALSE)</formula>
    </cfRule>
  </conditionalFormatting>
  <dataValidations count="2">
    <dataValidation type="whole" operator="equal" allowBlank="1" showInputMessage="1" showErrorMessage="1" sqref="F22:AK30 F20:AK20 F15:AK18 F3:AK9 F11:AK13">
      <formula1>1</formula1>
    </dataValidation>
    <dataValidation type="whole" allowBlank="1" showInputMessage="1" showErrorMessage="1" sqref="F10:AK10 F14:AK14 F19:AK19 F21:AK21 F31:AK31">
      <formula1>1</formula1>
      <formula2>5</formula2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0"/>
  <sheetViews>
    <sheetView workbookViewId="0">
      <selection activeCell="G2" sqref="G2:H32"/>
    </sheetView>
  </sheetViews>
  <sheetFormatPr defaultColWidth="0" defaultRowHeight="14.4" customHeight="1" zeroHeight="1" x14ac:dyDescent="0.3"/>
  <cols>
    <col min="1" max="1" width="2.88671875" style="47" customWidth="1"/>
    <col min="2" max="3" width="5.6640625" style="47" customWidth="1"/>
    <col min="4" max="4" width="47.109375" style="47" customWidth="1"/>
    <col min="5" max="5" width="6.5546875" style="47" customWidth="1"/>
    <col min="6" max="6" width="4.5546875" style="48" customWidth="1"/>
    <col min="7" max="38" width="2.88671875" style="47" customWidth="1"/>
    <col min="39" max="42" width="5.6640625" style="49" customWidth="1"/>
    <col min="43" max="43" width="2.88671875" style="52" customWidth="1"/>
    <col min="44" max="16384" width="2.88671875" style="52" hidden="1"/>
  </cols>
  <sheetData>
    <row r="1" spans="2:43" s="47" customFormat="1" ht="15" thickBot="1" x14ac:dyDescent="0.35">
      <c r="F1" s="48"/>
      <c r="AM1" s="49"/>
      <c r="AN1" s="49"/>
      <c r="AO1" s="49"/>
      <c r="AP1" s="49"/>
    </row>
    <row r="2" spans="2:43" s="50" customFormat="1" ht="90" customHeight="1" thickBot="1" x14ac:dyDescent="0.35">
      <c r="B2" s="148" t="s">
        <v>107</v>
      </c>
      <c r="C2" s="149"/>
      <c r="D2" s="149"/>
      <c r="E2" s="18" t="s">
        <v>0</v>
      </c>
      <c r="F2" s="16" t="s">
        <v>1</v>
      </c>
      <c r="G2" s="90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2"/>
      <c r="AM2" s="19" t="s">
        <v>2</v>
      </c>
      <c r="AN2" s="20" t="s">
        <v>3</v>
      </c>
      <c r="AO2" s="101" t="s">
        <v>4</v>
      </c>
      <c r="AP2" s="105" t="s">
        <v>5</v>
      </c>
    </row>
    <row r="3" spans="2:43" s="47" customFormat="1" ht="15" customHeight="1" thickBot="1" x14ac:dyDescent="0.35">
      <c r="B3" s="150" t="s">
        <v>17</v>
      </c>
      <c r="C3" s="153" t="s">
        <v>16</v>
      </c>
      <c r="D3" s="54" t="s">
        <v>108</v>
      </c>
      <c r="E3" s="55"/>
      <c r="F3" s="44" t="s">
        <v>6</v>
      </c>
      <c r="G3" s="72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4"/>
      <c r="AM3" s="9">
        <f>IF(COUNTA($G$2:$AL$2)&lt;1,0,((SUMIFS($G3:$AL3,$G3:$AL3,"1",$G$2:$AL$2,"&lt;&gt;"))/COUNTA($G$2:$AL$2))*100)</f>
        <v>0</v>
      </c>
      <c r="AN3" s="10">
        <f>IF(COUNTA($G$2:$AL$2)&lt;1,0,(((SUMIFS($G3:$AL3,$G3:$AL3,"2",$G$2:$AL$2,"&lt;&gt;"))/2)/COUNTA($G$2:$AL$2))*100)</f>
        <v>0</v>
      </c>
      <c r="AO3" s="102">
        <f>IF(COUNTA($G$2:$AL$2)&lt;1,0,(((SUMIFS($G3:$AL3,$G3:$AL3,"3",$G$2:$AL$2,"&lt;&gt;"))/3)/COUNTA($G$2:$AL$2))*100)</f>
        <v>0</v>
      </c>
      <c r="AP3" s="106">
        <f>IF(COUNTA($G$2:$AL$2)&lt;1,0,(((SUMIFS($G3:$AL3,$G3:$AL3,"4",$G$2:$AL$2,"&lt;&gt;"))/4)/COUNTA($G$2:$AL$2))*100)</f>
        <v>0</v>
      </c>
      <c r="AQ3" s="51"/>
    </row>
    <row r="4" spans="2:43" s="47" customFormat="1" ht="15" thickBot="1" x14ac:dyDescent="0.35">
      <c r="B4" s="151"/>
      <c r="C4" s="154"/>
      <c r="D4" s="56" t="s">
        <v>109</v>
      </c>
      <c r="E4" s="57"/>
      <c r="F4" s="45" t="s">
        <v>6</v>
      </c>
      <c r="G4" s="72"/>
      <c r="H4" s="73"/>
      <c r="I4" s="73"/>
      <c r="J4" s="73"/>
      <c r="K4" s="73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6"/>
      <c r="AM4" s="11">
        <f t="shared" ref="AM4:AM32" si="0">IF(COUNTA($G$2:$AL$2)&lt;1,0,((SUMIFS($G4:$AL4,$G4:$AL4,"1",$G$2:$AL$2,"&lt;&gt;"))/COUNTA($G$2:$AL$2))*100)</f>
        <v>0</v>
      </c>
      <c r="AN4" s="12">
        <f t="shared" ref="AN4:AN32" si="1">IF(COUNTA($G$2:$AL$2)&lt;1,0,(((SUMIFS($G4:$AL4,$G4:$AL4,"2",$G$2:$AL$2,"&lt;&gt;"))/2)/COUNTA($G$2:$AL$2))*100)</f>
        <v>0</v>
      </c>
      <c r="AO4" s="103">
        <f t="shared" ref="AO4:AO32" si="2">IF(COUNTA($G$2:$AL$2)&lt;1,0,(((SUMIFS($G4:$AL4,$G4:$AL4,"3",$G$2:$AL$2,"&lt;&gt;"))/3)/COUNTA($G$2:$AL$2))*100)</f>
        <v>0</v>
      </c>
      <c r="AP4" s="107">
        <f t="shared" ref="AP4:AP32" si="3">IF(COUNTA($G$2:$AL$2)&lt;1,0,(((SUMIFS($G4:$AL4,$G4:$AL4,"4",$G$2:$AL$2,"&lt;&gt;"))/4)/COUNTA($G$2:$AL$2))*100)</f>
        <v>0</v>
      </c>
      <c r="AQ4" s="51"/>
    </row>
    <row r="5" spans="2:43" s="47" customFormat="1" ht="15" thickBot="1" x14ac:dyDescent="0.35">
      <c r="B5" s="151"/>
      <c r="C5" s="154"/>
      <c r="D5" s="56" t="s">
        <v>110</v>
      </c>
      <c r="E5" s="57"/>
      <c r="F5" s="45" t="s">
        <v>6</v>
      </c>
      <c r="G5" s="72"/>
      <c r="H5" s="73"/>
      <c r="I5" s="73"/>
      <c r="J5" s="73"/>
      <c r="K5" s="73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6"/>
      <c r="AM5" s="11">
        <f t="shared" si="0"/>
        <v>0</v>
      </c>
      <c r="AN5" s="12">
        <f t="shared" si="1"/>
        <v>0</v>
      </c>
      <c r="AO5" s="103">
        <f t="shared" si="2"/>
        <v>0</v>
      </c>
      <c r="AP5" s="107">
        <f t="shared" si="3"/>
        <v>0</v>
      </c>
      <c r="AQ5" s="51"/>
    </row>
    <row r="6" spans="2:43" s="47" customFormat="1" ht="15" customHeight="1" thickBot="1" x14ac:dyDescent="0.35">
      <c r="B6" s="151"/>
      <c r="C6" s="154" t="s">
        <v>18</v>
      </c>
      <c r="D6" s="56" t="s">
        <v>111</v>
      </c>
      <c r="E6" s="57"/>
      <c r="F6" s="45" t="s">
        <v>7</v>
      </c>
      <c r="G6" s="72"/>
      <c r="H6" s="73"/>
      <c r="I6" s="73"/>
      <c r="J6" s="73"/>
      <c r="K6" s="73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6"/>
      <c r="AM6" s="11">
        <f t="shared" si="0"/>
        <v>0</v>
      </c>
      <c r="AN6" s="12">
        <f t="shared" si="1"/>
        <v>0</v>
      </c>
      <c r="AO6" s="103">
        <f t="shared" si="2"/>
        <v>0</v>
      </c>
      <c r="AP6" s="107">
        <f t="shared" si="3"/>
        <v>0</v>
      </c>
      <c r="AQ6" s="51"/>
    </row>
    <row r="7" spans="2:43" s="47" customFormat="1" ht="15" thickBot="1" x14ac:dyDescent="0.35">
      <c r="B7" s="151"/>
      <c r="C7" s="154"/>
      <c r="D7" s="56" t="s">
        <v>112</v>
      </c>
      <c r="E7" s="57"/>
      <c r="F7" s="45" t="s">
        <v>7</v>
      </c>
      <c r="G7" s="72"/>
      <c r="H7" s="73"/>
      <c r="I7" s="73"/>
      <c r="J7" s="73"/>
      <c r="K7" s="73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6"/>
      <c r="AM7" s="11">
        <f t="shared" si="0"/>
        <v>0</v>
      </c>
      <c r="AN7" s="12">
        <f t="shared" si="1"/>
        <v>0</v>
      </c>
      <c r="AO7" s="103">
        <f t="shared" si="2"/>
        <v>0</v>
      </c>
      <c r="AP7" s="107">
        <f t="shared" si="3"/>
        <v>0</v>
      </c>
      <c r="AQ7" s="51"/>
    </row>
    <row r="8" spans="2:43" s="47" customFormat="1" ht="15" customHeight="1" thickBot="1" x14ac:dyDescent="0.35">
      <c r="B8" s="151"/>
      <c r="C8" s="154"/>
      <c r="D8" s="56" t="s">
        <v>113</v>
      </c>
      <c r="E8" s="57"/>
      <c r="F8" s="45" t="s">
        <v>7</v>
      </c>
      <c r="G8" s="72"/>
      <c r="H8" s="73"/>
      <c r="I8" s="73"/>
      <c r="J8" s="73"/>
      <c r="K8" s="73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6"/>
      <c r="AM8" s="11">
        <f t="shared" si="0"/>
        <v>0</v>
      </c>
      <c r="AN8" s="12">
        <f t="shared" si="1"/>
        <v>0</v>
      </c>
      <c r="AO8" s="103">
        <f t="shared" si="2"/>
        <v>0</v>
      </c>
      <c r="AP8" s="107">
        <f t="shared" si="3"/>
        <v>0</v>
      </c>
      <c r="AQ8" s="51"/>
    </row>
    <row r="9" spans="2:43" s="47" customFormat="1" ht="15" customHeight="1" thickBot="1" x14ac:dyDescent="0.35">
      <c r="B9" s="151"/>
      <c r="C9" s="154" t="s">
        <v>20</v>
      </c>
      <c r="D9" s="56" t="s">
        <v>114</v>
      </c>
      <c r="E9" s="57"/>
      <c r="F9" s="45" t="s">
        <v>49</v>
      </c>
      <c r="G9" s="72"/>
      <c r="H9" s="73"/>
      <c r="I9" s="73"/>
      <c r="J9" s="73"/>
      <c r="K9" s="73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6"/>
      <c r="AM9" s="11">
        <f t="shared" si="0"/>
        <v>0</v>
      </c>
      <c r="AN9" s="12">
        <f t="shared" si="1"/>
        <v>0</v>
      </c>
      <c r="AO9" s="103">
        <f t="shared" si="2"/>
        <v>0</v>
      </c>
      <c r="AP9" s="107">
        <f t="shared" si="3"/>
        <v>0</v>
      </c>
      <c r="AQ9" s="51"/>
    </row>
    <row r="10" spans="2:43" s="47" customFormat="1" ht="15" thickBot="1" x14ac:dyDescent="0.35">
      <c r="B10" s="151"/>
      <c r="C10" s="154"/>
      <c r="D10" s="56" t="s">
        <v>115</v>
      </c>
      <c r="E10" s="57"/>
      <c r="F10" s="45" t="s">
        <v>49</v>
      </c>
      <c r="G10" s="72"/>
      <c r="H10" s="73"/>
      <c r="I10" s="73"/>
      <c r="J10" s="73"/>
      <c r="K10" s="73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6"/>
      <c r="AM10" s="11">
        <f t="shared" si="0"/>
        <v>0</v>
      </c>
      <c r="AN10" s="12">
        <f t="shared" si="1"/>
        <v>0</v>
      </c>
      <c r="AO10" s="103">
        <f t="shared" si="2"/>
        <v>0</v>
      </c>
      <c r="AP10" s="107">
        <f t="shared" si="3"/>
        <v>0</v>
      </c>
      <c r="AQ10" s="51"/>
    </row>
    <row r="11" spans="2:43" s="47" customFormat="1" ht="15" customHeight="1" thickBot="1" x14ac:dyDescent="0.35">
      <c r="B11" s="151"/>
      <c r="C11" s="154"/>
      <c r="D11" s="56" t="s">
        <v>116</v>
      </c>
      <c r="E11" s="57"/>
      <c r="F11" s="45" t="s">
        <v>49</v>
      </c>
      <c r="G11" s="72"/>
      <c r="H11" s="73"/>
      <c r="I11" s="73"/>
      <c r="J11" s="73"/>
      <c r="K11" s="73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6"/>
      <c r="AM11" s="11">
        <f t="shared" si="0"/>
        <v>0</v>
      </c>
      <c r="AN11" s="12">
        <f t="shared" si="1"/>
        <v>0</v>
      </c>
      <c r="AO11" s="103">
        <f t="shared" si="2"/>
        <v>0</v>
      </c>
      <c r="AP11" s="107">
        <f t="shared" si="3"/>
        <v>0</v>
      </c>
      <c r="AQ11" s="51"/>
    </row>
    <row r="12" spans="2:43" s="47" customFormat="1" ht="15" customHeight="1" thickBot="1" x14ac:dyDescent="0.35">
      <c r="B12" s="151"/>
      <c r="C12" s="154"/>
      <c r="D12" s="56" t="s">
        <v>117</v>
      </c>
      <c r="E12" s="57"/>
      <c r="F12" s="45" t="s">
        <v>49</v>
      </c>
      <c r="G12" s="72"/>
      <c r="H12" s="73"/>
      <c r="I12" s="73"/>
      <c r="J12" s="73"/>
      <c r="K12" s="73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6"/>
      <c r="AM12" s="11">
        <f t="shared" si="0"/>
        <v>0</v>
      </c>
      <c r="AN12" s="12">
        <f t="shared" si="1"/>
        <v>0</v>
      </c>
      <c r="AO12" s="103">
        <f t="shared" si="2"/>
        <v>0</v>
      </c>
      <c r="AP12" s="107">
        <f t="shared" si="3"/>
        <v>0</v>
      </c>
      <c r="AQ12" s="51"/>
    </row>
    <row r="13" spans="2:43" s="47" customFormat="1" ht="15" customHeight="1" thickBot="1" x14ac:dyDescent="0.35">
      <c r="B13" s="151"/>
      <c r="C13" s="154" t="s">
        <v>47</v>
      </c>
      <c r="D13" s="56" t="s">
        <v>118</v>
      </c>
      <c r="E13" s="57"/>
      <c r="F13" s="45" t="s">
        <v>50</v>
      </c>
      <c r="G13" s="72"/>
      <c r="H13" s="73"/>
      <c r="I13" s="73"/>
      <c r="J13" s="73"/>
      <c r="K13" s="73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6"/>
      <c r="AM13" s="11">
        <f t="shared" si="0"/>
        <v>0</v>
      </c>
      <c r="AN13" s="12">
        <f t="shared" si="1"/>
        <v>0</v>
      </c>
      <c r="AO13" s="103">
        <f t="shared" si="2"/>
        <v>0</v>
      </c>
      <c r="AP13" s="107">
        <f t="shared" si="3"/>
        <v>0</v>
      </c>
      <c r="AQ13" s="51"/>
    </row>
    <row r="14" spans="2:43" s="47" customFormat="1" ht="15" thickBot="1" x14ac:dyDescent="0.35">
      <c r="B14" s="151"/>
      <c r="C14" s="154"/>
      <c r="D14" s="56" t="s">
        <v>119</v>
      </c>
      <c r="E14" s="57"/>
      <c r="F14" s="45" t="s">
        <v>50</v>
      </c>
      <c r="G14" s="72"/>
      <c r="H14" s="73"/>
      <c r="I14" s="73"/>
      <c r="J14" s="73"/>
      <c r="K14" s="73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6"/>
      <c r="AM14" s="11">
        <f t="shared" si="0"/>
        <v>0</v>
      </c>
      <c r="AN14" s="12">
        <f t="shared" si="1"/>
        <v>0</v>
      </c>
      <c r="AO14" s="103">
        <f t="shared" si="2"/>
        <v>0</v>
      </c>
      <c r="AP14" s="107">
        <f t="shared" si="3"/>
        <v>0</v>
      </c>
      <c r="AQ14" s="51"/>
    </row>
    <row r="15" spans="2:43" s="47" customFormat="1" ht="15" thickBot="1" x14ac:dyDescent="0.35">
      <c r="B15" s="151"/>
      <c r="C15" s="154"/>
      <c r="D15" s="56" t="s">
        <v>120</v>
      </c>
      <c r="E15" s="57"/>
      <c r="F15" s="45" t="s">
        <v>51</v>
      </c>
      <c r="G15" s="72"/>
      <c r="H15" s="73"/>
      <c r="I15" s="73"/>
      <c r="J15" s="73"/>
      <c r="K15" s="73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6"/>
      <c r="AM15" s="11">
        <f t="shared" si="0"/>
        <v>0</v>
      </c>
      <c r="AN15" s="12">
        <f t="shared" si="1"/>
        <v>0</v>
      </c>
      <c r="AO15" s="103">
        <f t="shared" si="2"/>
        <v>0</v>
      </c>
      <c r="AP15" s="107">
        <f t="shared" si="3"/>
        <v>0</v>
      </c>
      <c r="AQ15" s="51"/>
    </row>
    <row r="16" spans="2:43" s="47" customFormat="1" ht="15" thickBot="1" x14ac:dyDescent="0.35">
      <c r="B16" s="151"/>
      <c r="C16" s="154"/>
      <c r="D16" s="56" t="s">
        <v>121</v>
      </c>
      <c r="E16" s="57"/>
      <c r="F16" s="45" t="s">
        <v>51</v>
      </c>
      <c r="G16" s="72"/>
      <c r="H16" s="73"/>
      <c r="I16" s="73"/>
      <c r="J16" s="73"/>
      <c r="K16" s="73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6"/>
      <c r="AM16" s="11">
        <f t="shared" si="0"/>
        <v>0</v>
      </c>
      <c r="AN16" s="12">
        <f t="shared" si="1"/>
        <v>0</v>
      </c>
      <c r="AO16" s="103">
        <f t="shared" si="2"/>
        <v>0</v>
      </c>
      <c r="AP16" s="107">
        <f t="shared" si="3"/>
        <v>0</v>
      </c>
      <c r="AQ16" s="51"/>
    </row>
    <row r="17" spans="2:43" s="47" customFormat="1" ht="15" customHeight="1" thickBot="1" x14ac:dyDescent="0.35">
      <c r="B17" s="151"/>
      <c r="C17" s="155" t="s">
        <v>21</v>
      </c>
      <c r="D17" s="56" t="s">
        <v>122</v>
      </c>
      <c r="E17" s="57"/>
      <c r="F17" s="45" t="s">
        <v>8</v>
      </c>
      <c r="G17" s="72"/>
      <c r="H17" s="73"/>
      <c r="I17" s="73"/>
      <c r="J17" s="73"/>
      <c r="K17" s="73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1">
        <f t="shared" si="0"/>
        <v>0</v>
      </c>
      <c r="AN17" s="12">
        <f t="shared" si="1"/>
        <v>0</v>
      </c>
      <c r="AO17" s="103">
        <f t="shared" si="2"/>
        <v>0</v>
      </c>
      <c r="AP17" s="107">
        <f t="shared" si="3"/>
        <v>0</v>
      </c>
      <c r="AQ17" s="51"/>
    </row>
    <row r="18" spans="2:43" s="47" customFormat="1" ht="15" thickBot="1" x14ac:dyDescent="0.35">
      <c r="B18" s="151"/>
      <c r="C18" s="155"/>
      <c r="D18" s="56" t="s">
        <v>123</v>
      </c>
      <c r="E18" s="57"/>
      <c r="F18" s="45" t="s">
        <v>8</v>
      </c>
      <c r="G18" s="72"/>
      <c r="H18" s="73"/>
      <c r="I18" s="73"/>
      <c r="J18" s="73"/>
      <c r="K18" s="73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6"/>
      <c r="AM18" s="11">
        <f t="shared" si="0"/>
        <v>0</v>
      </c>
      <c r="AN18" s="12">
        <f t="shared" si="1"/>
        <v>0</v>
      </c>
      <c r="AO18" s="103">
        <f t="shared" si="2"/>
        <v>0</v>
      </c>
      <c r="AP18" s="107">
        <f t="shared" si="3"/>
        <v>0</v>
      </c>
      <c r="AQ18" s="51"/>
    </row>
    <row r="19" spans="2:43" s="47" customFormat="1" ht="15" thickBot="1" x14ac:dyDescent="0.35">
      <c r="B19" s="152"/>
      <c r="C19" s="156"/>
      <c r="D19" s="58" t="s">
        <v>124</v>
      </c>
      <c r="E19" s="59"/>
      <c r="F19" s="46" t="s">
        <v>8</v>
      </c>
      <c r="G19" s="72"/>
      <c r="H19" s="73"/>
      <c r="I19" s="73"/>
      <c r="J19" s="73"/>
      <c r="K19" s="73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8"/>
      <c r="AM19" s="13">
        <f t="shared" si="0"/>
        <v>0</v>
      </c>
      <c r="AN19" s="14">
        <f t="shared" si="1"/>
        <v>0</v>
      </c>
      <c r="AO19" s="104">
        <f t="shared" si="2"/>
        <v>0</v>
      </c>
      <c r="AP19" s="108">
        <f t="shared" si="3"/>
        <v>0</v>
      </c>
      <c r="AQ19" s="51"/>
    </row>
    <row r="20" spans="2:43" s="47" customFormat="1" ht="15" customHeight="1" thickBot="1" x14ac:dyDescent="0.35">
      <c r="B20" s="130" t="s">
        <v>9</v>
      </c>
      <c r="C20" s="131"/>
      <c r="D20" s="54" t="s">
        <v>125</v>
      </c>
      <c r="E20" s="55"/>
      <c r="F20" s="44" t="s">
        <v>10</v>
      </c>
      <c r="G20" s="72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4"/>
      <c r="AM20" s="9">
        <f t="shared" si="0"/>
        <v>0</v>
      </c>
      <c r="AN20" s="10">
        <f t="shared" si="1"/>
        <v>0</v>
      </c>
      <c r="AO20" s="102">
        <f t="shared" si="2"/>
        <v>0</v>
      </c>
      <c r="AP20" s="106">
        <f t="shared" si="3"/>
        <v>0</v>
      </c>
      <c r="AQ20" s="51"/>
    </row>
    <row r="21" spans="2:43" s="47" customFormat="1" ht="15" thickBot="1" x14ac:dyDescent="0.35">
      <c r="B21" s="132"/>
      <c r="C21" s="133"/>
      <c r="D21" s="56" t="s">
        <v>126</v>
      </c>
      <c r="E21" s="57"/>
      <c r="F21" s="45" t="s">
        <v>10</v>
      </c>
      <c r="G21" s="72"/>
      <c r="H21" s="73"/>
      <c r="I21" s="73"/>
      <c r="J21" s="73"/>
      <c r="K21" s="73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6"/>
      <c r="AM21" s="11">
        <f t="shared" si="0"/>
        <v>0</v>
      </c>
      <c r="AN21" s="12">
        <f t="shared" si="1"/>
        <v>0</v>
      </c>
      <c r="AO21" s="103">
        <f t="shared" si="2"/>
        <v>0</v>
      </c>
      <c r="AP21" s="107">
        <f t="shared" si="3"/>
        <v>0</v>
      </c>
      <c r="AQ21" s="51"/>
    </row>
    <row r="22" spans="2:43" s="47" customFormat="1" ht="15" thickBot="1" x14ac:dyDescent="0.35">
      <c r="B22" s="132"/>
      <c r="C22" s="133"/>
      <c r="D22" s="56" t="s">
        <v>127</v>
      </c>
      <c r="E22" s="57"/>
      <c r="F22" s="45" t="s">
        <v>7</v>
      </c>
      <c r="G22" s="72"/>
      <c r="H22" s="73"/>
      <c r="I22" s="73"/>
      <c r="J22" s="73"/>
      <c r="K22" s="73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6"/>
      <c r="AM22" s="11">
        <f t="shared" si="0"/>
        <v>0</v>
      </c>
      <c r="AN22" s="12">
        <f t="shared" si="1"/>
        <v>0</v>
      </c>
      <c r="AO22" s="103">
        <f t="shared" si="2"/>
        <v>0</v>
      </c>
      <c r="AP22" s="107">
        <f t="shared" si="3"/>
        <v>0</v>
      </c>
      <c r="AQ22" s="51"/>
    </row>
    <row r="23" spans="2:43" s="47" customFormat="1" ht="15" thickBot="1" x14ac:dyDescent="0.35">
      <c r="B23" s="134"/>
      <c r="C23" s="135"/>
      <c r="D23" s="85" t="s">
        <v>128</v>
      </c>
      <c r="E23" s="86"/>
      <c r="F23" s="46" t="s">
        <v>49</v>
      </c>
      <c r="G23" s="72"/>
      <c r="H23" s="73"/>
      <c r="I23" s="73"/>
      <c r="J23" s="73"/>
      <c r="K23" s="73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8"/>
      <c r="AM23" s="13">
        <f t="shared" si="0"/>
        <v>0</v>
      </c>
      <c r="AN23" s="14">
        <f t="shared" si="1"/>
        <v>0</v>
      </c>
      <c r="AO23" s="104">
        <f t="shared" si="2"/>
        <v>0</v>
      </c>
      <c r="AP23" s="108">
        <f t="shared" si="3"/>
        <v>0</v>
      </c>
      <c r="AQ23" s="51"/>
    </row>
    <row r="24" spans="2:43" s="47" customFormat="1" ht="15" customHeight="1" thickBot="1" x14ac:dyDescent="0.35">
      <c r="B24" s="130" t="s">
        <v>11</v>
      </c>
      <c r="C24" s="131"/>
      <c r="D24" s="81" t="s">
        <v>129</v>
      </c>
      <c r="E24" s="82"/>
      <c r="F24" s="44" t="s">
        <v>10</v>
      </c>
      <c r="G24" s="72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4"/>
      <c r="AM24" s="9">
        <f t="shared" si="0"/>
        <v>0</v>
      </c>
      <c r="AN24" s="10">
        <f t="shared" si="1"/>
        <v>0</v>
      </c>
      <c r="AO24" s="102">
        <f t="shared" si="2"/>
        <v>0</v>
      </c>
      <c r="AP24" s="106">
        <f t="shared" si="3"/>
        <v>0</v>
      </c>
      <c r="AQ24" s="51"/>
    </row>
    <row r="25" spans="2:43" s="47" customFormat="1" ht="15" thickBot="1" x14ac:dyDescent="0.35">
      <c r="B25" s="132"/>
      <c r="C25" s="133"/>
      <c r="D25" s="83" t="s">
        <v>130</v>
      </c>
      <c r="E25" s="84"/>
      <c r="F25" s="45" t="s">
        <v>10</v>
      </c>
      <c r="G25" s="72"/>
      <c r="H25" s="73"/>
      <c r="I25" s="73"/>
      <c r="J25" s="73"/>
      <c r="K25" s="73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6"/>
      <c r="AM25" s="11">
        <f t="shared" si="0"/>
        <v>0</v>
      </c>
      <c r="AN25" s="12">
        <f t="shared" si="1"/>
        <v>0</v>
      </c>
      <c r="AO25" s="103">
        <f t="shared" si="2"/>
        <v>0</v>
      </c>
      <c r="AP25" s="107">
        <f t="shared" si="3"/>
        <v>0</v>
      </c>
      <c r="AQ25" s="51"/>
    </row>
    <row r="26" spans="2:43" s="47" customFormat="1" ht="15" thickBot="1" x14ac:dyDescent="0.35">
      <c r="B26" s="132"/>
      <c r="C26" s="133"/>
      <c r="D26" s="83" t="s">
        <v>131</v>
      </c>
      <c r="E26" s="84"/>
      <c r="F26" s="45" t="s">
        <v>51</v>
      </c>
      <c r="G26" s="72"/>
      <c r="H26" s="73"/>
      <c r="I26" s="73"/>
      <c r="J26" s="73"/>
      <c r="K26" s="73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6"/>
      <c r="AM26" s="11">
        <f t="shared" si="0"/>
        <v>0</v>
      </c>
      <c r="AN26" s="12">
        <f t="shared" si="1"/>
        <v>0</v>
      </c>
      <c r="AO26" s="103">
        <f t="shared" si="2"/>
        <v>0</v>
      </c>
      <c r="AP26" s="107">
        <f t="shared" si="3"/>
        <v>0</v>
      </c>
      <c r="AQ26" s="51"/>
    </row>
    <row r="27" spans="2:43" s="47" customFormat="1" ht="15" thickBot="1" x14ac:dyDescent="0.35">
      <c r="B27" s="134"/>
      <c r="C27" s="135"/>
      <c r="D27" s="85" t="s">
        <v>132</v>
      </c>
      <c r="E27" s="86"/>
      <c r="F27" s="46" t="s">
        <v>10</v>
      </c>
      <c r="G27" s="72"/>
      <c r="H27" s="73"/>
      <c r="I27" s="73"/>
      <c r="J27" s="73"/>
      <c r="K27" s="73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8"/>
      <c r="AM27" s="13">
        <f t="shared" si="0"/>
        <v>0</v>
      </c>
      <c r="AN27" s="14">
        <f t="shared" si="1"/>
        <v>0</v>
      </c>
      <c r="AO27" s="104">
        <f t="shared" si="2"/>
        <v>0</v>
      </c>
      <c r="AP27" s="108">
        <f t="shared" si="3"/>
        <v>0</v>
      </c>
      <c r="AQ27" s="51"/>
    </row>
    <row r="28" spans="2:43" s="47" customFormat="1" ht="15" customHeight="1" thickBot="1" x14ac:dyDescent="0.35">
      <c r="B28" s="130" t="s">
        <v>12</v>
      </c>
      <c r="C28" s="131"/>
      <c r="D28" s="81" t="s">
        <v>133</v>
      </c>
      <c r="E28" s="82"/>
      <c r="F28" s="44" t="s">
        <v>10</v>
      </c>
      <c r="G28" s="72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4"/>
      <c r="AM28" s="9">
        <f t="shared" si="0"/>
        <v>0</v>
      </c>
      <c r="AN28" s="10">
        <f t="shared" si="1"/>
        <v>0</v>
      </c>
      <c r="AO28" s="102">
        <f t="shared" si="2"/>
        <v>0</v>
      </c>
      <c r="AP28" s="106">
        <f t="shared" si="3"/>
        <v>0</v>
      </c>
      <c r="AQ28" s="51"/>
    </row>
    <row r="29" spans="2:43" s="47" customFormat="1" ht="15" thickBot="1" x14ac:dyDescent="0.35">
      <c r="B29" s="132"/>
      <c r="C29" s="133"/>
      <c r="D29" s="83" t="s">
        <v>134</v>
      </c>
      <c r="E29" s="84"/>
      <c r="F29" s="45" t="s">
        <v>8</v>
      </c>
      <c r="G29" s="72"/>
      <c r="H29" s="73"/>
      <c r="I29" s="73"/>
      <c r="J29" s="73"/>
      <c r="K29" s="73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6"/>
      <c r="AM29" s="11">
        <f t="shared" si="0"/>
        <v>0</v>
      </c>
      <c r="AN29" s="12">
        <f t="shared" si="1"/>
        <v>0</v>
      </c>
      <c r="AO29" s="103">
        <f t="shared" si="2"/>
        <v>0</v>
      </c>
      <c r="AP29" s="107">
        <f t="shared" si="3"/>
        <v>0</v>
      </c>
      <c r="AQ29" s="51"/>
    </row>
    <row r="30" spans="2:43" s="47" customFormat="1" ht="15" thickBot="1" x14ac:dyDescent="0.35">
      <c r="B30" s="132"/>
      <c r="C30" s="133"/>
      <c r="D30" s="83" t="s">
        <v>135</v>
      </c>
      <c r="E30" s="84"/>
      <c r="F30" s="45" t="s">
        <v>10</v>
      </c>
      <c r="G30" s="72"/>
      <c r="H30" s="73"/>
      <c r="I30" s="73"/>
      <c r="J30" s="73"/>
      <c r="K30" s="73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6"/>
      <c r="AM30" s="11">
        <f t="shared" si="0"/>
        <v>0</v>
      </c>
      <c r="AN30" s="12">
        <f t="shared" si="1"/>
        <v>0</v>
      </c>
      <c r="AO30" s="103">
        <f t="shared" si="2"/>
        <v>0</v>
      </c>
      <c r="AP30" s="107">
        <f t="shared" si="3"/>
        <v>0</v>
      </c>
      <c r="AQ30" s="51"/>
    </row>
    <row r="31" spans="2:43" s="47" customFormat="1" ht="15" thickBot="1" x14ac:dyDescent="0.35">
      <c r="B31" s="132"/>
      <c r="C31" s="133"/>
      <c r="D31" s="83" t="s">
        <v>46</v>
      </c>
      <c r="E31" s="84"/>
      <c r="F31" s="45" t="s">
        <v>10</v>
      </c>
      <c r="G31" s="72"/>
      <c r="H31" s="73"/>
      <c r="I31" s="73"/>
      <c r="J31" s="73"/>
      <c r="K31" s="73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6"/>
      <c r="AM31" s="11">
        <f t="shared" si="0"/>
        <v>0</v>
      </c>
      <c r="AN31" s="12">
        <f t="shared" si="1"/>
        <v>0</v>
      </c>
      <c r="AO31" s="103">
        <f t="shared" si="2"/>
        <v>0</v>
      </c>
      <c r="AP31" s="107">
        <f t="shared" si="3"/>
        <v>0</v>
      </c>
      <c r="AQ31" s="51"/>
    </row>
    <row r="32" spans="2:43" s="47" customFormat="1" ht="15" thickBot="1" x14ac:dyDescent="0.35">
      <c r="B32" s="134"/>
      <c r="C32" s="135"/>
      <c r="D32" s="60" t="s">
        <v>48</v>
      </c>
      <c r="E32" s="61"/>
      <c r="F32" s="46" t="s">
        <v>10</v>
      </c>
      <c r="G32" s="72"/>
      <c r="H32" s="73"/>
      <c r="I32" s="73"/>
      <c r="J32" s="73"/>
      <c r="K32" s="73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8"/>
      <c r="AM32" s="15">
        <f t="shared" si="0"/>
        <v>0</v>
      </c>
      <c r="AN32" s="14">
        <f t="shared" si="1"/>
        <v>0</v>
      </c>
      <c r="AO32" s="104">
        <f t="shared" si="2"/>
        <v>0</v>
      </c>
      <c r="AP32" s="108">
        <f t="shared" si="3"/>
        <v>0</v>
      </c>
      <c r="AQ32" s="51"/>
    </row>
    <row r="33" spans="2:42" s="49" customFormat="1" ht="22.5" customHeight="1" x14ac:dyDescent="0.3">
      <c r="B33" s="136" t="s">
        <v>76</v>
      </c>
      <c r="C33" s="137"/>
      <c r="D33" s="137"/>
      <c r="E33" s="137"/>
      <c r="F33" s="138"/>
      <c r="G33" s="3">
        <f>IF(G2="",0,IF(COUNTA(G$3:G$32)=0,0,(COUNTIF(G$3:G$32,"1")/COUNTA(G$3:G$32))*100))</f>
        <v>0</v>
      </c>
      <c r="H33" s="4">
        <f t="shared" ref="H33:AL33" si="4">IF(H2="",0,IF(COUNTA(H$3:H$32)=0,0,(COUNTIF(H$3:H$32,"1")/COUNTA(H$3:H$32))*100))</f>
        <v>0</v>
      </c>
      <c r="I33" s="4">
        <f t="shared" si="4"/>
        <v>0</v>
      </c>
      <c r="J33" s="4">
        <f t="shared" si="4"/>
        <v>0</v>
      </c>
      <c r="K33" s="4">
        <f t="shared" si="4"/>
        <v>0</v>
      </c>
      <c r="L33" s="4">
        <f t="shared" si="4"/>
        <v>0</v>
      </c>
      <c r="M33" s="4">
        <f t="shared" si="4"/>
        <v>0</v>
      </c>
      <c r="N33" s="4">
        <f t="shared" si="4"/>
        <v>0</v>
      </c>
      <c r="O33" s="4">
        <f t="shared" si="4"/>
        <v>0</v>
      </c>
      <c r="P33" s="4">
        <f t="shared" si="4"/>
        <v>0</v>
      </c>
      <c r="Q33" s="4">
        <f t="shared" si="4"/>
        <v>0</v>
      </c>
      <c r="R33" s="4">
        <f t="shared" si="4"/>
        <v>0</v>
      </c>
      <c r="S33" s="4">
        <f t="shared" si="4"/>
        <v>0</v>
      </c>
      <c r="T33" s="4">
        <f t="shared" si="4"/>
        <v>0</v>
      </c>
      <c r="U33" s="4">
        <f t="shared" si="4"/>
        <v>0</v>
      </c>
      <c r="V33" s="4">
        <f t="shared" si="4"/>
        <v>0</v>
      </c>
      <c r="W33" s="4">
        <f t="shared" si="4"/>
        <v>0</v>
      </c>
      <c r="X33" s="4">
        <f t="shared" si="4"/>
        <v>0</v>
      </c>
      <c r="Y33" s="4">
        <f t="shared" si="4"/>
        <v>0</v>
      </c>
      <c r="Z33" s="4">
        <f t="shared" si="4"/>
        <v>0</v>
      </c>
      <c r="AA33" s="4">
        <f t="shared" si="4"/>
        <v>0</v>
      </c>
      <c r="AB33" s="4">
        <f t="shared" si="4"/>
        <v>0</v>
      </c>
      <c r="AC33" s="4">
        <f t="shared" si="4"/>
        <v>0</v>
      </c>
      <c r="AD33" s="4">
        <f t="shared" si="4"/>
        <v>0</v>
      </c>
      <c r="AE33" s="4">
        <f t="shared" si="4"/>
        <v>0</v>
      </c>
      <c r="AF33" s="4">
        <f t="shared" si="4"/>
        <v>0</v>
      </c>
      <c r="AG33" s="4">
        <f t="shared" si="4"/>
        <v>0</v>
      </c>
      <c r="AH33" s="4">
        <f t="shared" si="4"/>
        <v>0</v>
      </c>
      <c r="AI33" s="4">
        <f t="shared" si="4"/>
        <v>0</v>
      </c>
      <c r="AJ33" s="4">
        <f t="shared" si="4"/>
        <v>0</v>
      </c>
      <c r="AK33" s="4">
        <f t="shared" si="4"/>
        <v>0</v>
      </c>
      <c r="AL33" s="5">
        <f t="shared" si="4"/>
        <v>0</v>
      </c>
      <c r="AM33" s="139" t="s">
        <v>13</v>
      </c>
      <c r="AN33" s="140"/>
      <c r="AO33" s="140"/>
      <c r="AP33" s="141"/>
    </row>
    <row r="34" spans="2:42" s="49" customFormat="1" ht="22.5" customHeight="1" x14ac:dyDescent="0.3">
      <c r="B34" s="142" t="s">
        <v>73</v>
      </c>
      <c r="C34" s="143"/>
      <c r="D34" s="143"/>
      <c r="E34" s="143"/>
      <c r="F34" s="144"/>
      <c r="G34" s="6">
        <f>IF(G2="",0,IF(COUNTA(G$3:G$32)=0,0,(COUNTIF(G$3:G$32,"2")/COUNTA(G$3:G$32))*100))</f>
        <v>0</v>
      </c>
      <c r="H34" s="7">
        <f t="shared" ref="H34:AL34" si="5">IF(H2="",0,IF(COUNTA(H$3:H$32)=0,0,(COUNTIF(H$3:H$32,"2")/COUNTA(H$3:H$32))*100))</f>
        <v>0</v>
      </c>
      <c r="I34" s="7">
        <f t="shared" si="5"/>
        <v>0</v>
      </c>
      <c r="J34" s="7">
        <f t="shared" si="5"/>
        <v>0</v>
      </c>
      <c r="K34" s="7">
        <f t="shared" si="5"/>
        <v>0</v>
      </c>
      <c r="L34" s="7">
        <f t="shared" si="5"/>
        <v>0</v>
      </c>
      <c r="M34" s="7">
        <f t="shared" si="5"/>
        <v>0</v>
      </c>
      <c r="N34" s="7">
        <f t="shared" si="5"/>
        <v>0</v>
      </c>
      <c r="O34" s="7">
        <f t="shared" si="5"/>
        <v>0</v>
      </c>
      <c r="P34" s="7">
        <f t="shared" si="5"/>
        <v>0</v>
      </c>
      <c r="Q34" s="7">
        <f t="shared" si="5"/>
        <v>0</v>
      </c>
      <c r="R34" s="7">
        <f t="shared" si="5"/>
        <v>0</v>
      </c>
      <c r="S34" s="7">
        <f t="shared" si="5"/>
        <v>0</v>
      </c>
      <c r="T34" s="7">
        <f t="shared" si="5"/>
        <v>0</v>
      </c>
      <c r="U34" s="7">
        <f t="shared" si="5"/>
        <v>0</v>
      </c>
      <c r="V34" s="7">
        <f t="shared" si="5"/>
        <v>0</v>
      </c>
      <c r="W34" s="7">
        <f t="shared" si="5"/>
        <v>0</v>
      </c>
      <c r="X34" s="7">
        <f t="shared" si="5"/>
        <v>0</v>
      </c>
      <c r="Y34" s="7">
        <f t="shared" si="5"/>
        <v>0</v>
      </c>
      <c r="Z34" s="7">
        <f t="shared" si="5"/>
        <v>0</v>
      </c>
      <c r="AA34" s="7">
        <f t="shared" si="5"/>
        <v>0</v>
      </c>
      <c r="AB34" s="7">
        <f t="shared" si="5"/>
        <v>0</v>
      </c>
      <c r="AC34" s="7">
        <f t="shared" si="5"/>
        <v>0</v>
      </c>
      <c r="AD34" s="7">
        <f t="shared" si="5"/>
        <v>0</v>
      </c>
      <c r="AE34" s="7">
        <f t="shared" si="5"/>
        <v>0</v>
      </c>
      <c r="AF34" s="7">
        <f t="shared" si="5"/>
        <v>0</v>
      </c>
      <c r="AG34" s="7">
        <f t="shared" si="5"/>
        <v>0</v>
      </c>
      <c r="AH34" s="7">
        <f t="shared" si="5"/>
        <v>0</v>
      </c>
      <c r="AI34" s="7">
        <f t="shared" si="5"/>
        <v>0</v>
      </c>
      <c r="AJ34" s="7">
        <f t="shared" si="5"/>
        <v>0</v>
      </c>
      <c r="AK34" s="7">
        <f t="shared" si="5"/>
        <v>0</v>
      </c>
      <c r="AL34" s="8">
        <f t="shared" si="5"/>
        <v>0</v>
      </c>
      <c r="AM34" s="145"/>
      <c r="AN34" s="146"/>
      <c r="AO34" s="146"/>
      <c r="AP34" s="147"/>
    </row>
    <row r="35" spans="2:42" s="49" customFormat="1" ht="22.5" customHeight="1" x14ac:dyDescent="0.3">
      <c r="B35" s="115" t="s">
        <v>74</v>
      </c>
      <c r="C35" s="116"/>
      <c r="D35" s="116"/>
      <c r="E35" s="116"/>
      <c r="F35" s="117"/>
      <c r="G35" s="97">
        <f>IF(G2="",0,IF(COUNTA(G$3:G$32)=0,0,(COUNTIF(G$3:G$32,"3")/COUNTA(G$3:G$32))*100))</f>
        <v>0</v>
      </c>
      <c r="H35" s="98">
        <f t="shared" ref="H35:AL35" si="6">IF(H2="",0,IF(COUNTA(H$3:H$32)=0,0,(COUNTIF(H$3:H$32,"3")/COUNTA(H$3:H$32))*100))</f>
        <v>0</v>
      </c>
      <c r="I35" s="98">
        <f t="shared" si="6"/>
        <v>0</v>
      </c>
      <c r="J35" s="98">
        <f t="shared" si="6"/>
        <v>0</v>
      </c>
      <c r="K35" s="98">
        <f t="shared" si="6"/>
        <v>0</v>
      </c>
      <c r="L35" s="98">
        <f t="shared" si="6"/>
        <v>0</v>
      </c>
      <c r="M35" s="98">
        <f t="shared" si="6"/>
        <v>0</v>
      </c>
      <c r="N35" s="98">
        <f t="shared" si="6"/>
        <v>0</v>
      </c>
      <c r="O35" s="98">
        <f t="shared" si="6"/>
        <v>0</v>
      </c>
      <c r="P35" s="98">
        <f t="shared" si="6"/>
        <v>0</v>
      </c>
      <c r="Q35" s="98">
        <f t="shared" si="6"/>
        <v>0</v>
      </c>
      <c r="R35" s="98">
        <f t="shared" si="6"/>
        <v>0</v>
      </c>
      <c r="S35" s="98">
        <f t="shared" si="6"/>
        <v>0</v>
      </c>
      <c r="T35" s="98">
        <f t="shared" si="6"/>
        <v>0</v>
      </c>
      <c r="U35" s="98">
        <f t="shared" si="6"/>
        <v>0</v>
      </c>
      <c r="V35" s="98">
        <f t="shared" si="6"/>
        <v>0</v>
      </c>
      <c r="W35" s="98">
        <f t="shared" si="6"/>
        <v>0</v>
      </c>
      <c r="X35" s="98">
        <f t="shared" si="6"/>
        <v>0</v>
      </c>
      <c r="Y35" s="98">
        <f t="shared" si="6"/>
        <v>0</v>
      </c>
      <c r="Z35" s="98">
        <f t="shared" si="6"/>
        <v>0</v>
      </c>
      <c r="AA35" s="98">
        <f t="shared" si="6"/>
        <v>0</v>
      </c>
      <c r="AB35" s="98">
        <f t="shared" si="6"/>
        <v>0</v>
      </c>
      <c r="AC35" s="98">
        <f t="shared" si="6"/>
        <v>0</v>
      </c>
      <c r="AD35" s="98">
        <f t="shared" si="6"/>
        <v>0</v>
      </c>
      <c r="AE35" s="98">
        <f t="shared" si="6"/>
        <v>0</v>
      </c>
      <c r="AF35" s="98">
        <f t="shared" si="6"/>
        <v>0</v>
      </c>
      <c r="AG35" s="98">
        <f t="shared" si="6"/>
        <v>0</v>
      </c>
      <c r="AH35" s="98">
        <f t="shared" si="6"/>
        <v>0</v>
      </c>
      <c r="AI35" s="98">
        <f t="shared" si="6"/>
        <v>0</v>
      </c>
      <c r="AJ35" s="98">
        <f t="shared" si="6"/>
        <v>0</v>
      </c>
      <c r="AK35" s="98">
        <f t="shared" si="6"/>
        <v>0</v>
      </c>
      <c r="AL35" s="99">
        <f t="shared" si="6"/>
        <v>0</v>
      </c>
      <c r="AM35" s="118" t="s">
        <v>14</v>
      </c>
      <c r="AN35" s="119"/>
      <c r="AO35" s="119"/>
      <c r="AP35" s="120"/>
    </row>
    <row r="36" spans="2:42" s="49" customFormat="1" ht="22.5" customHeight="1" thickBot="1" x14ac:dyDescent="0.35">
      <c r="B36" s="121" t="s">
        <v>75</v>
      </c>
      <c r="C36" s="122"/>
      <c r="D36" s="122"/>
      <c r="E36" s="122"/>
      <c r="F36" s="123"/>
      <c r="G36" s="109">
        <f>IF(G2="",0,IF(COUNTA(G$3:G$32)=0,0,(COUNTIF(G$3:G$32,"4")/COUNTA(G$3:G$32))*100))</f>
        <v>0</v>
      </c>
      <c r="H36" s="110">
        <f t="shared" ref="H36:AL36" si="7">IF(H2="",0,IF(COUNTA(H$3:H$32)=0,0,(COUNTIF(H$3:H$32,"4")/COUNTA(H$3:H$32))*100))</f>
        <v>0</v>
      </c>
      <c r="I36" s="110">
        <f t="shared" si="7"/>
        <v>0</v>
      </c>
      <c r="J36" s="110">
        <f t="shared" si="7"/>
        <v>0</v>
      </c>
      <c r="K36" s="110">
        <f t="shared" si="7"/>
        <v>0</v>
      </c>
      <c r="L36" s="110">
        <f t="shared" si="7"/>
        <v>0</v>
      </c>
      <c r="M36" s="110">
        <f t="shared" si="7"/>
        <v>0</v>
      </c>
      <c r="N36" s="110">
        <f t="shared" si="7"/>
        <v>0</v>
      </c>
      <c r="O36" s="110">
        <f t="shared" si="7"/>
        <v>0</v>
      </c>
      <c r="P36" s="110">
        <f t="shared" si="7"/>
        <v>0</v>
      </c>
      <c r="Q36" s="110">
        <f t="shared" si="7"/>
        <v>0</v>
      </c>
      <c r="R36" s="110">
        <f t="shared" si="7"/>
        <v>0</v>
      </c>
      <c r="S36" s="110">
        <f t="shared" si="7"/>
        <v>0</v>
      </c>
      <c r="T36" s="110">
        <f t="shared" si="7"/>
        <v>0</v>
      </c>
      <c r="U36" s="110">
        <f t="shared" si="7"/>
        <v>0</v>
      </c>
      <c r="V36" s="110">
        <f t="shared" si="7"/>
        <v>0</v>
      </c>
      <c r="W36" s="110">
        <f t="shared" si="7"/>
        <v>0</v>
      </c>
      <c r="X36" s="110">
        <f t="shared" si="7"/>
        <v>0</v>
      </c>
      <c r="Y36" s="110">
        <f t="shared" si="7"/>
        <v>0</v>
      </c>
      <c r="Z36" s="110">
        <f t="shared" si="7"/>
        <v>0</v>
      </c>
      <c r="AA36" s="110">
        <f t="shared" si="7"/>
        <v>0</v>
      </c>
      <c r="AB36" s="110">
        <f t="shared" si="7"/>
        <v>0</v>
      </c>
      <c r="AC36" s="110">
        <f t="shared" si="7"/>
        <v>0</v>
      </c>
      <c r="AD36" s="110">
        <f t="shared" si="7"/>
        <v>0</v>
      </c>
      <c r="AE36" s="110">
        <f t="shared" si="7"/>
        <v>0</v>
      </c>
      <c r="AF36" s="110">
        <f t="shared" si="7"/>
        <v>0</v>
      </c>
      <c r="AG36" s="110">
        <f t="shared" si="7"/>
        <v>0</v>
      </c>
      <c r="AH36" s="110">
        <f t="shared" si="7"/>
        <v>0</v>
      </c>
      <c r="AI36" s="110">
        <f t="shared" si="7"/>
        <v>0</v>
      </c>
      <c r="AJ36" s="110">
        <f t="shared" si="7"/>
        <v>0</v>
      </c>
      <c r="AK36" s="110">
        <f t="shared" si="7"/>
        <v>0</v>
      </c>
      <c r="AL36" s="111">
        <f t="shared" si="7"/>
        <v>0</v>
      </c>
      <c r="AM36" s="124"/>
      <c r="AN36" s="125"/>
      <c r="AO36" s="125"/>
      <c r="AP36" s="126"/>
    </row>
    <row r="37" spans="2:42" ht="15" thickBot="1" x14ac:dyDescent="0.35">
      <c r="B37" s="127" t="s">
        <v>15</v>
      </c>
      <c r="C37" s="128"/>
      <c r="D37" s="128"/>
      <c r="E37" s="128"/>
      <c r="F37" s="129"/>
      <c r="G37" s="64" t="str">
        <f>IF(G2="","",IF(G36&gt;=85,4,IF((G35+G36)&gt;=70,3,IF((G34+G35+G36)&gt;=25.1,2,IF(G33&gt;=25,1,"")))))</f>
        <v/>
      </c>
      <c r="H37" s="65" t="str">
        <f t="shared" ref="H37:AL37" si="8">IF(H2="","",IF(H36&gt;=85,4,IF((H35+H36)&gt;=70,3,IF((H34+H35+H36)&gt;=25.1,2,IF(H33&gt;=25,1,"")))))</f>
        <v/>
      </c>
      <c r="I37" s="65" t="str">
        <f t="shared" si="8"/>
        <v/>
      </c>
      <c r="J37" s="65" t="str">
        <f t="shared" si="8"/>
        <v/>
      </c>
      <c r="K37" s="65" t="str">
        <f t="shared" si="8"/>
        <v/>
      </c>
      <c r="L37" s="65" t="str">
        <f t="shared" si="8"/>
        <v/>
      </c>
      <c r="M37" s="65" t="str">
        <f t="shared" si="8"/>
        <v/>
      </c>
      <c r="N37" s="65" t="str">
        <f t="shared" si="8"/>
        <v/>
      </c>
      <c r="O37" s="65" t="str">
        <f t="shared" si="8"/>
        <v/>
      </c>
      <c r="P37" s="65" t="str">
        <f t="shared" si="8"/>
        <v/>
      </c>
      <c r="Q37" s="65" t="str">
        <f t="shared" si="8"/>
        <v/>
      </c>
      <c r="R37" s="65" t="str">
        <f t="shared" si="8"/>
        <v/>
      </c>
      <c r="S37" s="65" t="str">
        <f t="shared" si="8"/>
        <v/>
      </c>
      <c r="T37" s="65" t="str">
        <f t="shared" si="8"/>
        <v/>
      </c>
      <c r="U37" s="65" t="str">
        <f t="shared" si="8"/>
        <v/>
      </c>
      <c r="V37" s="65" t="str">
        <f t="shared" si="8"/>
        <v/>
      </c>
      <c r="W37" s="65" t="str">
        <f t="shared" si="8"/>
        <v/>
      </c>
      <c r="X37" s="65" t="str">
        <f t="shared" si="8"/>
        <v/>
      </c>
      <c r="Y37" s="65" t="str">
        <f t="shared" si="8"/>
        <v/>
      </c>
      <c r="Z37" s="65" t="str">
        <f t="shared" si="8"/>
        <v/>
      </c>
      <c r="AA37" s="65" t="str">
        <f t="shared" si="8"/>
        <v/>
      </c>
      <c r="AB37" s="65" t="str">
        <f t="shared" si="8"/>
        <v/>
      </c>
      <c r="AC37" s="65" t="str">
        <f t="shared" si="8"/>
        <v/>
      </c>
      <c r="AD37" s="65" t="str">
        <f t="shared" si="8"/>
        <v/>
      </c>
      <c r="AE37" s="65" t="str">
        <f t="shared" si="8"/>
        <v/>
      </c>
      <c r="AF37" s="65" t="str">
        <f t="shared" si="8"/>
        <v/>
      </c>
      <c r="AG37" s="65" t="str">
        <f t="shared" si="8"/>
        <v/>
      </c>
      <c r="AH37" s="65" t="str">
        <f t="shared" si="8"/>
        <v/>
      </c>
      <c r="AI37" s="65" t="str">
        <f t="shared" si="8"/>
        <v/>
      </c>
      <c r="AJ37" s="65" t="str">
        <f t="shared" si="8"/>
        <v/>
      </c>
      <c r="AK37" s="65" t="str">
        <f t="shared" si="8"/>
        <v/>
      </c>
      <c r="AL37" s="66" t="str">
        <f t="shared" si="8"/>
        <v/>
      </c>
      <c r="AM37" s="21">
        <f>IF(COUNT($G$37:$AL$37)=COUNTIF($G$37:$AL$37,"0"),0,COUNTIF($G$37:$AL$37,"1")/COUNTA($G$2:$AL$2))</f>
        <v>0</v>
      </c>
      <c r="AN37" s="22">
        <f>IF(COUNT($G$37:$AL$37)=COUNTIF($G$37:$AL$37,"0"),0,COUNTIF($G$37:$AL$37,"2")/COUNTA($G$2:$AL$2))</f>
        <v>0</v>
      </c>
      <c r="AO37" s="100">
        <f>IF(COUNT($G$37:$AL$37)=COUNTIF($G$37:$AL$37,"0"),0,COUNTIF($G$37:$AL$37,"3")/COUNTA($G$2:$AL$2))</f>
        <v>0</v>
      </c>
      <c r="AP37" s="112">
        <f>IF(COUNT($G$37:$AL$37)=COUNTIF($G$37:$AL$37,"0"),0,COUNTIF($G$37:$AL$37,"4")/COUNTA($G$2:$AL$2))</f>
        <v>0</v>
      </c>
    </row>
    <row r="38" spans="2:42" ht="15" thickBot="1" x14ac:dyDescent="0.35">
      <c r="B38" s="127" t="s">
        <v>72</v>
      </c>
      <c r="C38" s="128"/>
      <c r="D38" s="128"/>
      <c r="E38" s="128"/>
      <c r="F38" s="129"/>
      <c r="G38" s="87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9"/>
      <c r="AM38" s="80"/>
      <c r="AN38" s="80"/>
      <c r="AO38" s="80"/>
      <c r="AP38" s="80"/>
    </row>
    <row r="39" spans="2:42" ht="15" customHeight="1" x14ac:dyDescent="0.3"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</row>
    <row r="40" spans="2:42" ht="15" hidden="1" customHeight="1" x14ac:dyDescent="0.3"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</row>
  </sheetData>
  <protectedRanges>
    <protectedRange sqref="D32" name="R1_1"/>
    <protectedRange sqref="F3:F32" name="R1_3"/>
    <protectedRange sqref="G2:AL2" name="R1_4"/>
    <protectedRange sqref="G3:G32 I3:AL32 H4:H32" name="R1_1_1"/>
  </protectedRanges>
  <mergeCells count="20">
    <mergeCell ref="AM33:AP33"/>
    <mergeCell ref="B34:F34"/>
    <mergeCell ref="AM34:AP34"/>
    <mergeCell ref="B2:D2"/>
    <mergeCell ref="B3:B19"/>
    <mergeCell ref="C3:C5"/>
    <mergeCell ref="C6:C8"/>
    <mergeCell ref="C9:C12"/>
    <mergeCell ref="C13:C16"/>
    <mergeCell ref="C17:C19"/>
    <mergeCell ref="B38:F38"/>
    <mergeCell ref="B20:C23"/>
    <mergeCell ref="B24:C27"/>
    <mergeCell ref="B28:C32"/>
    <mergeCell ref="B33:F33"/>
    <mergeCell ref="B35:F35"/>
    <mergeCell ref="AM35:AP35"/>
    <mergeCell ref="B36:F36"/>
    <mergeCell ref="AM36:AP36"/>
    <mergeCell ref="B37:F37"/>
  </mergeCells>
  <conditionalFormatting sqref="G37:AL38 G3:AL32">
    <cfRule type="expression" dxfId="29" priority="1" stopIfTrue="1">
      <formula>IF(G$2="",TRUE,FALSE)</formula>
    </cfRule>
    <cfRule type="cellIs" dxfId="28" priority="2" operator="equal">
      <formula>4</formula>
    </cfRule>
    <cfRule type="cellIs" dxfId="27" priority="3" operator="equal">
      <formula>3</formula>
    </cfRule>
    <cfRule type="cellIs" dxfId="26" priority="4" operator="equal">
      <formula>2</formula>
    </cfRule>
    <cfRule type="cellIs" dxfId="25" priority="5" operator="equal">
      <formula>1</formula>
    </cfRule>
  </conditionalFormatting>
  <dataValidations count="1">
    <dataValidation type="list" allowBlank="1" showInputMessage="1" showErrorMessage="1" sqref="G3:AL32 G38:AL38">
      <formula1>"1,2,3,4"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2"/>
  <sheetViews>
    <sheetView workbookViewId="0">
      <selection activeCell="F2" sqref="F2:G12"/>
    </sheetView>
  </sheetViews>
  <sheetFormatPr defaultColWidth="0" defaultRowHeight="15" customHeight="1" zeroHeight="1" x14ac:dyDescent="0.3"/>
  <cols>
    <col min="1" max="1" width="2.88671875" customWidth="1"/>
    <col min="2" max="2" width="5.6640625" customWidth="1"/>
    <col min="3" max="3" width="2.109375" customWidth="1"/>
    <col min="4" max="4" width="19.109375" customWidth="1"/>
    <col min="5" max="37" width="3.6640625" customWidth="1"/>
    <col min="38" max="38" width="4.33203125" customWidth="1"/>
    <col min="39" max="39" width="2.88671875" customWidth="1"/>
    <col min="40" max="16384" width="2.88671875" hidden="1"/>
  </cols>
  <sheetData>
    <row r="1" spans="2:38" thickBot="1" x14ac:dyDescent="0.35"/>
    <row r="2" spans="2:38" ht="90" customHeight="1" thickBot="1" x14ac:dyDescent="0.35">
      <c r="B2" s="148" t="s">
        <v>136</v>
      </c>
      <c r="C2" s="191"/>
      <c r="D2" s="192"/>
      <c r="E2" s="16" t="s">
        <v>1</v>
      </c>
      <c r="F2" s="79"/>
      <c r="G2" s="62"/>
      <c r="H2" s="62">
        <f>IF([3]ACHIEVEMENT!I2="",0,[3]ACHIEVEMENT!I2)</f>
        <v>0</v>
      </c>
      <c r="I2" s="62">
        <f>IF([3]ACHIEVEMENT!J2="",0,[3]ACHIEVEMENT!J2)</f>
        <v>0</v>
      </c>
      <c r="J2" s="62">
        <f>IF([3]ACHIEVEMENT!K2="",0,[3]ACHIEVEMENT!K2)</f>
        <v>0</v>
      </c>
      <c r="K2" s="62">
        <f>IF([3]ACHIEVEMENT!L2="",0,[3]ACHIEVEMENT!L2)</f>
        <v>0</v>
      </c>
      <c r="L2" s="62">
        <f>IF([3]ACHIEVEMENT!M2="",0,[3]ACHIEVEMENT!M2)</f>
        <v>0</v>
      </c>
      <c r="M2" s="62">
        <f>IF([3]ACHIEVEMENT!N2="",0,[3]ACHIEVEMENT!N2)</f>
        <v>0</v>
      </c>
      <c r="N2" s="62">
        <f>IF([3]ACHIEVEMENT!O2="",0,[3]ACHIEVEMENT!O2)</f>
        <v>0</v>
      </c>
      <c r="O2" s="62">
        <f>IF([3]ACHIEVEMENT!P2="",0,[3]ACHIEVEMENT!P2)</f>
        <v>0</v>
      </c>
      <c r="P2" s="62">
        <f>IF([3]ACHIEVEMENT!Q2="",0,[3]ACHIEVEMENT!Q2)</f>
        <v>0</v>
      </c>
      <c r="Q2" s="62">
        <f>IF([3]ACHIEVEMENT!R2="",0,[3]ACHIEVEMENT!R2)</f>
        <v>0</v>
      </c>
      <c r="R2" s="62">
        <f>IF([3]ACHIEVEMENT!S2="",0,[3]ACHIEVEMENT!S2)</f>
        <v>0</v>
      </c>
      <c r="S2" s="62">
        <f>IF([3]ACHIEVEMENT!T2="",0,[3]ACHIEVEMENT!T2)</f>
        <v>0</v>
      </c>
      <c r="T2" s="62">
        <f>IF([3]ACHIEVEMENT!U2="",0,[3]ACHIEVEMENT!U2)</f>
        <v>0</v>
      </c>
      <c r="U2" s="62">
        <f>IF([3]ACHIEVEMENT!V2="",0,[3]ACHIEVEMENT!V2)</f>
        <v>0</v>
      </c>
      <c r="V2" s="62">
        <f>IF([3]ACHIEVEMENT!W2="",0,[3]ACHIEVEMENT!W2)</f>
        <v>0</v>
      </c>
      <c r="W2" s="62">
        <f>IF([3]ACHIEVEMENT!X2="",0,[3]ACHIEVEMENT!X2)</f>
        <v>0</v>
      </c>
      <c r="X2" s="62">
        <f>IF([3]ACHIEVEMENT!Y2="",0,[3]ACHIEVEMENT!Y2)</f>
        <v>0</v>
      </c>
      <c r="Y2" s="62">
        <f>IF([3]ACHIEVEMENT!Z2="",0,[3]ACHIEVEMENT!Z2)</f>
        <v>0</v>
      </c>
      <c r="Z2" s="62">
        <f>IF([3]ACHIEVEMENT!AA2="",0,[3]ACHIEVEMENT!AA2)</f>
        <v>0</v>
      </c>
      <c r="AA2" s="62">
        <f>IF([3]ACHIEVEMENT!AB2="",0,[3]ACHIEVEMENT!AB2)</f>
        <v>0</v>
      </c>
      <c r="AB2" s="62">
        <f>IF([3]ACHIEVEMENT!AC2="",0,[3]ACHIEVEMENT!AC2)</f>
        <v>0</v>
      </c>
      <c r="AC2" s="62">
        <f>IF([3]ACHIEVEMENT!AD2="",0,[3]ACHIEVEMENT!AD2)</f>
        <v>0</v>
      </c>
      <c r="AD2" s="62">
        <f>IF([3]ACHIEVEMENT!AE2="",0,[3]ACHIEVEMENT!AE2)</f>
        <v>0</v>
      </c>
      <c r="AE2" s="62">
        <f>IF([3]ACHIEVEMENT!AF2="",0,[3]ACHIEVEMENT!AF2)</f>
        <v>0</v>
      </c>
      <c r="AF2" s="62">
        <f>IF([3]ACHIEVEMENT!AG2="",0,[3]ACHIEVEMENT!AG2)</f>
        <v>0</v>
      </c>
      <c r="AG2" s="62">
        <f>IF([3]ACHIEVEMENT!AH2="",0,[3]ACHIEVEMENT!AH2)</f>
        <v>0</v>
      </c>
      <c r="AH2" s="62">
        <f>IF([3]ACHIEVEMENT!AI2="",0,[3]ACHIEVEMENT!AI2)</f>
        <v>0</v>
      </c>
      <c r="AI2" s="62">
        <f>IF([3]ACHIEVEMENT!AJ2="",0,[3]ACHIEVEMENT!AJ2)</f>
        <v>0</v>
      </c>
      <c r="AJ2" s="62">
        <f>IF([3]ACHIEVEMENT!AK2="",0,[3]ACHIEVEMENT!AK2)</f>
        <v>0</v>
      </c>
      <c r="AK2" s="63">
        <f>IF([3]ACHIEVEMENT!AL2="",0,[3]ACHIEVEMENT!AL2)</f>
        <v>0</v>
      </c>
      <c r="AL2" s="17" t="s">
        <v>52</v>
      </c>
    </row>
    <row r="3" spans="2:38" ht="15" customHeight="1" x14ac:dyDescent="0.3">
      <c r="B3" s="193" t="s">
        <v>53</v>
      </c>
      <c r="C3" s="67">
        <v>1</v>
      </c>
      <c r="D3" s="196" t="str">
        <f>[4]SUMMARY!$I$6</f>
        <v>Multi Skills/Invasion Game 1</v>
      </c>
      <c r="E3" s="186"/>
      <c r="F3" s="23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5"/>
      <c r="AL3" s="26">
        <f>SUMIFS($F3:$AK3,$F$2:$AK$2,"&lt;&gt;0")</f>
        <v>0</v>
      </c>
    </row>
    <row r="4" spans="2:38" ht="14.4" x14ac:dyDescent="0.3">
      <c r="B4" s="194"/>
      <c r="C4" s="68">
        <v>2</v>
      </c>
      <c r="D4" s="177" t="str">
        <f>[4]SUMMARY!$J$6</f>
        <v>Invasion Game 2</v>
      </c>
      <c r="E4" s="178"/>
      <c r="F4" s="27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9"/>
      <c r="AL4" s="30">
        <f t="shared" ref="AL4:AL31" si="0">SUMIFS($F4:$AK4,$F$2:$AK$2,"&lt;&gt;0")</f>
        <v>0</v>
      </c>
    </row>
    <row r="5" spans="2:38" ht="14.4" x14ac:dyDescent="0.3">
      <c r="B5" s="194"/>
      <c r="C5" s="68">
        <v>3</v>
      </c>
      <c r="D5" s="177" t="str">
        <f>[4]SUMMARY!$K$6</f>
        <v>Strike &amp; Field Game</v>
      </c>
      <c r="E5" s="178"/>
      <c r="F5" s="27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9"/>
      <c r="AL5" s="30">
        <f t="shared" si="0"/>
        <v>0</v>
      </c>
    </row>
    <row r="6" spans="2:38" ht="14.4" x14ac:dyDescent="0.3">
      <c r="B6" s="194"/>
      <c r="C6" s="68">
        <v>4</v>
      </c>
      <c r="D6" s="177" t="str">
        <f>[4]SUMMARY!$L$6</f>
        <v>Net Game</v>
      </c>
      <c r="E6" s="178"/>
      <c r="F6" s="27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9"/>
      <c r="AL6" s="30">
        <f t="shared" si="0"/>
        <v>0</v>
      </c>
    </row>
    <row r="7" spans="2:38" ht="14.4" x14ac:dyDescent="0.3">
      <c r="B7" s="194"/>
      <c r="C7" s="68">
        <v>5</v>
      </c>
      <c r="D7" s="177" t="str">
        <f>[4]SUMMARY!$M$6</f>
        <v>Gymnasics</v>
      </c>
      <c r="E7" s="178"/>
      <c r="F7" s="27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9"/>
      <c r="AL7" s="30">
        <f t="shared" si="0"/>
        <v>0</v>
      </c>
    </row>
    <row r="8" spans="2:38" ht="14.4" x14ac:dyDescent="0.3">
      <c r="B8" s="194"/>
      <c r="C8" s="68">
        <v>6</v>
      </c>
      <c r="D8" s="177" t="str">
        <f>[4]SUMMARY!$N$6</f>
        <v>Dance</v>
      </c>
      <c r="E8" s="178"/>
      <c r="F8" s="27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9"/>
      <c r="AL8" s="30">
        <f t="shared" si="0"/>
        <v>0</v>
      </c>
    </row>
    <row r="9" spans="2:38" ht="14.4" x14ac:dyDescent="0.3">
      <c r="B9" s="194"/>
      <c r="C9" s="68">
        <v>7</v>
      </c>
      <c r="D9" s="177" t="str">
        <f>[4]SUMMARY!$O$6</f>
        <v>Athletics/Cross Country</v>
      </c>
      <c r="E9" s="178"/>
      <c r="F9" s="27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9"/>
      <c r="AL9" s="30">
        <f t="shared" si="0"/>
        <v>0</v>
      </c>
    </row>
    <row r="10" spans="2:38" thickBot="1" x14ac:dyDescent="0.35">
      <c r="B10" s="195"/>
      <c r="C10" s="69">
        <v>8</v>
      </c>
      <c r="D10" s="183" t="str">
        <f>[4]SUMMARY!$P$6</f>
        <v>Other</v>
      </c>
      <c r="E10" s="184"/>
      <c r="F10" s="31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3"/>
      <c r="AL10" s="34">
        <f t="shared" si="0"/>
        <v>0</v>
      </c>
    </row>
    <row r="11" spans="2:38" ht="15" customHeight="1" x14ac:dyDescent="0.3">
      <c r="B11" s="185" t="s">
        <v>54</v>
      </c>
      <c r="C11" s="67">
        <v>1</v>
      </c>
      <c r="D11" s="181"/>
      <c r="E11" s="182"/>
      <c r="F11" s="23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5"/>
      <c r="AL11" s="26">
        <f t="shared" si="0"/>
        <v>0</v>
      </c>
    </row>
    <row r="12" spans="2:38" ht="14.4" x14ac:dyDescent="0.3">
      <c r="B12" s="173"/>
      <c r="C12" s="68">
        <v>2</v>
      </c>
      <c r="D12" s="189"/>
      <c r="E12" s="190"/>
      <c r="F12" s="27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9"/>
      <c r="AL12" s="30">
        <f t="shared" si="0"/>
        <v>0</v>
      </c>
    </row>
    <row r="13" spans="2:38" ht="14.4" x14ac:dyDescent="0.3">
      <c r="B13" s="173"/>
      <c r="C13" s="68">
        <v>3</v>
      </c>
      <c r="D13" s="189"/>
      <c r="E13" s="190"/>
      <c r="F13" s="27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9"/>
      <c r="AL13" s="30">
        <f t="shared" si="0"/>
        <v>0</v>
      </c>
    </row>
    <row r="14" spans="2:38" thickBot="1" x14ac:dyDescent="0.35">
      <c r="B14" s="173"/>
      <c r="C14" s="69">
        <v>4</v>
      </c>
      <c r="D14" s="183" t="s">
        <v>68</v>
      </c>
      <c r="E14" s="184"/>
      <c r="F14" s="31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3"/>
      <c r="AL14" s="34">
        <f t="shared" si="0"/>
        <v>0</v>
      </c>
    </row>
    <row r="15" spans="2:38" ht="14.4" x14ac:dyDescent="0.3">
      <c r="B15" s="173"/>
      <c r="C15" s="67">
        <v>1</v>
      </c>
      <c r="D15" s="181"/>
      <c r="E15" s="182"/>
      <c r="F15" s="23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5"/>
      <c r="AL15" s="26">
        <f t="shared" si="0"/>
        <v>0</v>
      </c>
    </row>
    <row r="16" spans="2:38" ht="14.4" x14ac:dyDescent="0.3">
      <c r="B16" s="173"/>
      <c r="C16" s="68">
        <v>2</v>
      </c>
      <c r="D16" s="189"/>
      <c r="E16" s="190"/>
      <c r="F16" s="27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9"/>
      <c r="AL16" s="30">
        <f t="shared" si="0"/>
        <v>0</v>
      </c>
    </row>
    <row r="17" spans="2:38" ht="15" customHeight="1" x14ac:dyDescent="0.3">
      <c r="B17" s="173"/>
      <c r="C17" s="68">
        <v>3</v>
      </c>
      <c r="D17" s="189"/>
      <c r="E17" s="190"/>
      <c r="F17" s="27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9"/>
      <c r="AL17" s="30">
        <f t="shared" si="0"/>
        <v>0</v>
      </c>
    </row>
    <row r="18" spans="2:38" ht="14.4" x14ac:dyDescent="0.3">
      <c r="B18" s="173"/>
      <c r="C18" s="68">
        <v>4</v>
      </c>
      <c r="D18" s="189"/>
      <c r="E18" s="190"/>
      <c r="F18" s="27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9"/>
      <c r="AL18" s="30">
        <f t="shared" si="0"/>
        <v>0</v>
      </c>
    </row>
    <row r="19" spans="2:38" thickBot="1" x14ac:dyDescent="0.35">
      <c r="B19" s="173"/>
      <c r="C19" s="69">
        <v>5</v>
      </c>
      <c r="D19" s="183" t="s">
        <v>68</v>
      </c>
      <c r="E19" s="184"/>
      <c r="F19" s="31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3"/>
      <c r="AL19" s="34">
        <f t="shared" si="0"/>
        <v>0</v>
      </c>
    </row>
    <row r="20" spans="2:38" ht="14.4" x14ac:dyDescent="0.3">
      <c r="B20" s="173"/>
      <c r="C20" s="67">
        <v>1</v>
      </c>
      <c r="D20" s="181"/>
      <c r="E20" s="182"/>
      <c r="F20" s="23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5"/>
      <c r="AL20" s="26">
        <f t="shared" si="0"/>
        <v>0</v>
      </c>
    </row>
    <row r="21" spans="2:38" thickBot="1" x14ac:dyDescent="0.35">
      <c r="B21" s="174"/>
      <c r="C21" s="69">
        <v>2</v>
      </c>
      <c r="D21" s="183" t="s">
        <v>68</v>
      </c>
      <c r="E21" s="184"/>
      <c r="F21" s="31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3"/>
      <c r="AL21" s="34">
        <f t="shared" si="0"/>
        <v>0</v>
      </c>
    </row>
    <row r="22" spans="2:38" ht="15" customHeight="1" x14ac:dyDescent="0.3">
      <c r="B22" s="185" t="s">
        <v>55</v>
      </c>
      <c r="C22" s="186" t="s">
        <v>56</v>
      </c>
      <c r="D22" s="186"/>
      <c r="E22" s="186"/>
      <c r="F22" s="23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5"/>
      <c r="AL22" s="26">
        <f t="shared" si="0"/>
        <v>0</v>
      </c>
    </row>
    <row r="23" spans="2:38" ht="14.4" x14ac:dyDescent="0.3">
      <c r="B23" s="173"/>
      <c r="C23" s="187" t="s">
        <v>57</v>
      </c>
      <c r="D23" s="187"/>
      <c r="E23" s="187"/>
      <c r="F23" s="27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9"/>
      <c r="AL23" s="30">
        <f t="shared" si="0"/>
        <v>0</v>
      </c>
    </row>
    <row r="24" spans="2:38" thickBot="1" x14ac:dyDescent="0.35">
      <c r="B24" s="174"/>
      <c r="C24" s="188" t="s">
        <v>58</v>
      </c>
      <c r="D24" s="188"/>
      <c r="E24" s="188"/>
      <c r="F24" s="31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3"/>
      <c r="AL24" s="34">
        <f t="shared" si="0"/>
        <v>0</v>
      </c>
    </row>
    <row r="25" spans="2:38" ht="15" customHeight="1" x14ac:dyDescent="0.3">
      <c r="B25" s="173" t="s">
        <v>59</v>
      </c>
      <c r="C25" s="67">
        <v>1</v>
      </c>
      <c r="D25" s="175" t="str">
        <f>[4]SUMMARY!$AE$6</f>
        <v>Games</v>
      </c>
      <c r="E25" s="176"/>
      <c r="F25" s="23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5"/>
      <c r="AL25" s="26">
        <f t="shared" si="0"/>
        <v>0</v>
      </c>
    </row>
    <row r="26" spans="2:38" ht="14.4" x14ac:dyDescent="0.3">
      <c r="B26" s="173"/>
      <c r="C26" s="68">
        <v>2</v>
      </c>
      <c r="D26" s="177" t="str">
        <f>[4]SUMMARY!$AF$6</f>
        <v>Gymnastics</v>
      </c>
      <c r="E26" s="178"/>
      <c r="F26" s="27"/>
      <c r="G26" s="28">
        <v>1</v>
      </c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9"/>
      <c r="AL26" s="30">
        <f t="shared" si="0"/>
        <v>1</v>
      </c>
    </row>
    <row r="27" spans="2:38" ht="14.4" x14ac:dyDescent="0.3">
      <c r="B27" s="173"/>
      <c r="C27" s="68">
        <v>3</v>
      </c>
      <c r="D27" s="177" t="str">
        <f>[4]SUMMARY!$AG$6</f>
        <v>Dance</v>
      </c>
      <c r="E27" s="178"/>
      <c r="F27" s="27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9"/>
      <c r="AL27" s="30">
        <f t="shared" si="0"/>
        <v>0</v>
      </c>
    </row>
    <row r="28" spans="2:38" ht="15" customHeight="1" x14ac:dyDescent="0.3">
      <c r="B28" s="173"/>
      <c r="C28" s="68">
        <v>4</v>
      </c>
      <c r="D28" s="177" t="str">
        <f>[4]SUMMARY!$AH$6</f>
        <v>Swim</v>
      </c>
      <c r="E28" s="178"/>
      <c r="F28" s="27">
        <v>1</v>
      </c>
      <c r="G28" s="28">
        <v>1</v>
      </c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9"/>
      <c r="AL28" s="30">
        <f t="shared" si="0"/>
        <v>2</v>
      </c>
    </row>
    <row r="29" spans="2:38" ht="14.4" x14ac:dyDescent="0.3">
      <c r="B29" s="173"/>
      <c r="C29" s="68">
        <v>5</v>
      </c>
      <c r="D29" s="177" t="str">
        <f>[4]SUMMARY!$AI$6</f>
        <v>Athletics/Running</v>
      </c>
      <c r="E29" s="178"/>
      <c r="F29" s="27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9"/>
      <c r="AL29" s="30">
        <f t="shared" si="0"/>
        <v>0</v>
      </c>
    </row>
    <row r="30" spans="2:38" ht="14.4" x14ac:dyDescent="0.3">
      <c r="B30" s="173"/>
      <c r="C30" s="70">
        <v>6</v>
      </c>
      <c r="D30" s="177" t="str">
        <f>[4]SUMMARY!$AJ$6</f>
        <v>OOA eg. Climb/Sail/Canoe/etc</v>
      </c>
      <c r="E30" s="178"/>
      <c r="F30" s="27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9"/>
      <c r="AL30" s="30">
        <f t="shared" si="0"/>
        <v>0</v>
      </c>
    </row>
    <row r="31" spans="2:38" thickBot="1" x14ac:dyDescent="0.35">
      <c r="B31" s="174"/>
      <c r="C31" s="71">
        <v>7</v>
      </c>
      <c r="D31" s="179" t="str">
        <f>[4]SUMMARY!$AK$6</f>
        <v>Other</v>
      </c>
      <c r="E31" s="180"/>
      <c r="F31" s="31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3"/>
      <c r="AL31" s="34">
        <f t="shared" si="0"/>
        <v>0</v>
      </c>
    </row>
    <row r="32" spans="2:38" ht="15" customHeight="1" x14ac:dyDescent="0.3">
      <c r="B32" s="157" t="s">
        <v>60</v>
      </c>
      <c r="C32" s="160" t="s">
        <v>61</v>
      </c>
      <c r="D32" s="161"/>
      <c r="E32" s="161"/>
      <c r="F32" s="35" t="str">
        <f>IF(F$2=0,"",COUNTA(F3:F9)+IF(OR(F10="Y",F10="y"),1,F10))</f>
        <v/>
      </c>
      <c r="G32" s="36" t="str">
        <f t="shared" ref="G32:AK32" si="1">IF(G$2=0,"",COUNTA(G3:G9)+IF(OR(G10="Y",G10="y"),1,G10))</f>
        <v/>
      </c>
      <c r="H32" s="36" t="str">
        <f t="shared" si="1"/>
        <v/>
      </c>
      <c r="I32" s="36" t="str">
        <f t="shared" si="1"/>
        <v/>
      </c>
      <c r="J32" s="36" t="str">
        <f t="shared" si="1"/>
        <v/>
      </c>
      <c r="K32" s="36" t="str">
        <f t="shared" si="1"/>
        <v/>
      </c>
      <c r="L32" s="36" t="str">
        <f t="shared" si="1"/>
        <v/>
      </c>
      <c r="M32" s="36" t="str">
        <f t="shared" si="1"/>
        <v/>
      </c>
      <c r="N32" s="36" t="str">
        <f t="shared" si="1"/>
        <v/>
      </c>
      <c r="O32" s="36" t="str">
        <f t="shared" si="1"/>
        <v/>
      </c>
      <c r="P32" s="36" t="str">
        <f t="shared" si="1"/>
        <v/>
      </c>
      <c r="Q32" s="36" t="str">
        <f t="shared" si="1"/>
        <v/>
      </c>
      <c r="R32" s="36" t="str">
        <f t="shared" si="1"/>
        <v/>
      </c>
      <c r="S32" s="36" t="str">
        <f t="shared" si="1"/>
        <v/>
      </c>
      <c r="T32" s="36" t="str">
        <f t="shared" si="1"/>
        <v/>
      </c>
      <c r="U32" s="36" t="str">
        <f t="shared" si="1"/>
        <v/>
      </c>
      <c r="V32" s="36" t="str">
        <f t="shared" si="1"/>
        <v/>
      </c>
      <c r="W32" s="36" t="str">
        <f t="shared" si="1"/>
        <v/>
      </c>
      <c r="X32" s="36" t="str">
        <f t="shared" si="1"/>
        <v/>
      </c>
      <c r="Y32" s="36" t="str">
        <f t="shared" si="1"/>
        <v/>
      </c>
      <c r="Z32" s="36" t="str">
        <f t="shared" si="1"/>
        <v/>
      </c>
      <c r="AA32" s="36" t="str">
        <f t="shared" si="1"/>
        <v/>
      </c>
      <c r="AB32" s="36" t="str">
        <f t="shared" si="1"/>
        <v/>
      </c>
      <c r="AC32" s="36" t="str">
        <f t="shared" si="1"/>
        <v/>
      </c>
      <c r="AD32" s="36" t="str">
        <f t="shared" si="1"/>
        <v/>
      </c>
      <c r="AE32" s="36" t="str">
        <f t="shared" si="1"/>
        <v/>
      </c>
      <c r="AF32" s="36" t="str">
        <f t="shared" si="1"/>
        <v/>
      </c>
      <c r="AG32" s="36" t="str">
        <f t="shared" si="1"/>
        <v/>
      </c>
      <c r="AH32" s="36" t="str">
        <f t="shared" si="1"/>
        <v/>
      </c>
      <c r="AI32" s="36" t="str">
        <f t="shared" si="1"/>
        <v/>
      </c>
      <c r="AJ32" s="36" t="str">
        <f t="shared" si="1"/>
        <v/>
      </c>
      <c r="AK32" s="37" t="str">
        <f t="shared" si="1"/>
        <v/>
      </c>
      <c r="AL32" s="162"/>
    </row>
    <row r="33" spans="2:38" ht="14.4" x14ac:dyDescent="0.3">
      <c r="B33" s="158"/>
      <c r="C33" s="165" t="s">
        <v>62</v>
      </c>
      <c r="D33" s="166"/>
      <c r="E33" s="166"/>
      <c r="F33" s="38" t="str">
        <f>IF(F$2=0,"",COUNTA(F11:F13,F15:F18,F20:F21)+IF(OR(F14="Y",F14="y"),1,F14)+IF(OR(F19="Y",F19="y"),1,F19))</f>
        <v/>
      </c>
      <c r="G33" s="39" t="str">
        <f t="shared" ref="G33:AK33" si="2">IF(G$2=0,"",COUNTA(G11:G13,G15:G18,G20:G21)+IF(OR(G14="Y",G14="y"),1,G14)+IF(OR(G19="Y",G19="y"),1,G19))</f>
        <v/>
      </c>
      <c r="H33" s="39" t="str">
        <f t="shared" si="2"/>
        <v/>
      </c>
      <c r="I33" s="39" t="str">
        <f t="shared" si="2"/>
        <v/>
      </c>
      <c r="J33" s="39" t="str">
        <f t="shared" si="2"/>
        <v/>
      </c>
      <c r="K33" s="39" t="str">
        <f t="shared" si="2"/>
        <v/>
      </c>
      <c r="L33" s="39" t="str">
        <f t="shared" si="2"/>
        <v/>
      </c>
      <c r="M33" s="39" t="str">
        <f t="shared" si="2"/>
        <v/>
      </c>
      <c r="N33" s="39" t="str">
        <f t="shared" si="2"/>
        <v/>
      </c>
      <c r="O33" s="39" t="str">
        <f t="shared" si="2"/>
        <v/>
      </c>
      <c r="P33" s="39" t="str">
        <f t="shared" si="2"/>
        <v/>
      </c>
      <c r="Q33" s="39" t="str">
        <f t="shared" si="2"/>
        <v/>
      </c>
      <c r="R33" s="39" t="str">
        <f t="shared" si="2"/>
        <v/>
      </c>
      <c r="S33" s="39" t="str">
        <f t="shared" si="2"/>
        <v/>
      </c>
      <c r="T33" s="39" t="str">
        <f t="shared" si="2"/>
        <v/>
      </c>
      <c r="U33" s="39" t="str">
        <f t="shared" si="2"/>
        <v/>
      </c>
      <c r="V33" s="39" t="str">
        <f t="shared" si="2"/>
        <v/>
      </c>
      <c r="W33" s="39" t="str">
        <f t="shared" si="2"/>
        <v/>
      </c>
      <c r="X33" s="39" t="str">
        <f t="shared" si="2"/>
        <v/>
      </c>
      <c r="Y33" s="39" t="str">
        <f t="shared" si="2"/>
        <v/>
      </c>
      <c r="Z33" s="39" t="str">
        <f t="shared" si="2"/>
        <v/>
      </c>
      <c r="AA33" s="39" t="str">
        <f t="shared" si="2"/>
        <v/>
      </c>
      <c r="AB33" s="39" t="str">
        <f t="shared" si="2"/>
        <v/>
      </c>
      <c r="AC33" s="39" t="str">
        <f t="shared" si="2"/>
        <v/>
      </c>
      <c r="AD33" s="39" t="str">
        <f t="shared" si="2"/>
        <v/>
      </c>
      <c r="AE33" s="39" t="str">
        <f t="shared" si="2"/>
        <v/>
      </c>
      <c r="AF33" s="39" t="str">
        <f t="shared" si="2"/>
        <v/>
      </c>
      <c r="AG33" s="39" t="str">
        <f t="shared" si="2"/>
        <v/>
      </c>
      <c r="AH33" s="39" t="str">
        <f t="shared" si="2"/>
        <v/>
      </c>
      <c r="AI33" s="39" t="str">
        <f t="shared" si="2"/>
        <v/>
      </c>
      <c r="AJ33" s="39" t="str">
        <f t="shared" si="2"/>
        <v/>
      </c>
      <c r="AK33" s="40" t="str">
        <f t="shared" si="2"/>
        <v/>
      </c>
      <c r="AL33" s="163"/>
    </row>
    <row r="34" spans="2:38" ht="14.4" x14ac:dyDescent="0.3">
      <c r="B34" s="158"/>
      <c r="C34" s="167" t="s">
        <v>63</v>
      </c>
      <c r="D34" s="168"/>
      <c r="E34" s="168"/>
      <c r="F34" s="91" t="str">
        <f>IF(F$2=0,"",COUNTA(F22:F24))</f>
        <v/>
      </c>
      <c r="G34" s="92" t="str">
        <f t="shared" ref="G34:AK34" si="3">IF(G$2=0,"",COUNTA(G22:G24))</f>
        <v/>
      </c>
      <c r="H34" s="92" t="str">
        <f t="shared" si="3"/>
        <v/>
      </c>
      <c r="I34" s="92" t="str">
        <f t="shared" si="3"/>
        <v/>
      </c>
      <c r="J34" s="92" t="str">
        <f t="shared" si="3"/>
        <v/>
      </c>
      <c r="K34" s="92" t="str">
        <f t="shared" si="3"/>
        <v/>
      </c>
      <c r="L34" s="92" t="str">
        <f t="shared" si="3"/>
        <v/>
      </c>
      <c r="M34" s="92" t="str">
        <f t="shared" si="3"/>
        <v/>
      </c>
      <c r="N34" s="92" t="str">
        <f t="shared" si="3"/>
        <v/>
      </c>
      <c r="O34" s="92" t="str">
        <f t="shared" si="3"/>
        <v/>
      </c>
      <c r="P34" s="92" t="str">
        <f t="shared" si="3"/>
        <v/>
      </c>
      <c r="Q34" s="92" t="str">
        <f t="shared" si="3"/>
        <v/>
      </c>
      <c r="R34" s="92" t="str">
        <f t="shared" si="3"/>
        <v/>
      </c>
      <c r="S34" s="92" t="str">
        <f t="shared" si="3"/>
        <v/>
      </c>
      <c r="T34" s="92" t="str">
        <f t="shared" si="3"/>
        <v/>
      </c>
      <c r="U34" s="92" t="str">
        <f t="shared" si="3"/>
        <v/>
      </c>
      <c r="V34" s="92" t="str">
        <f t="shared" si="3"/>
        <v/>
      </c>
      <c r="W34" s="92" t="str">
        <f t="shared" si="3"/>
        <v/>
      </c>
      <c r="X34" s="92" t="str">
        <f t="shared" si="3"/>
        <v/>
      </c>
      <c r="Y34" s="92" t="str">
        <f t="shared" si="3"/>
        <v/>
      </c>
      <c r="Z34" s="92" t="str">
        <f t="shared" si="3"/>
        <v/>
      </c>
      <c r="AA34" s="92" t="str">
        <f t="shared" si="3"/>
        <v/>
      </c>
      <c r="AB34" s="92" t="str">
        <f t="shared" si="3"/>
        <v/>
      </c>
      <c r="AC34" s="92" t="str">
        <f t="shared" si="3"/>
        <v/>
      </c>
      <c r="AD34" s="92" t="str">
        <f t="shared" si="3"/>
        <v/>
      </c>
      <c r="AE34" s="92" t="str">
        <f t="shared" si="3"/>
        <v/>
      </c>
      <c r="AF34" s="92" t="str">
        <f t="shared" si="3"/>
        <v/>
      </c>
      <c r="AG34" s="92" t="str">
        <f t="shared" si="3"/>
        <v/>
      </c>
      <c r="AH34" s="92" t="str">
        <f t="shared" si="3"/>
        <v/>
      </c>
      <c r="AI34" s="92" t="str">
        <f t="shared" si="3"/>
        <v/>
      </c>
      <c r="AJ34" s="92" t="str">
        <f t="shared" si="3"/>
        <v/>
      </c>
      <c r="AK34" s="93" t="str">
        <f t="shared" si="3"/>
        <v/>
      </c>
      <c r="AL34" s="163"/>
    </row>
    <row r="35" spans="2:38" thickBot="1" x14ac:dyDescent="0.35">
      <c r="B35" s="158"/>
      <c r="C35" s="169" t="s">
        <v>64</v>
      </c>
      <c r="D35" s="170"/>
      <c r="E35" s="170"/>
      <c r="F35" s="94" t="str">
        <f>IF(F$2=0,"",COUNTA(F25:F30)+IF(OR(F31="Y",F31="y"),1,F31))</f>
        <v/>
      </c>
      <c r="G35" s="95" t="str">
        <f t="shared" ref="G35:AK35" si="4">IF(G$2=0,"",COUNTA(G25:G30)+IF(OR(G31="Y",G31="y"),1,G31))</f>
        <v/>
      </c>
      <c r="H35" s="95" t="str">
        <f t="shared" si="4"/>
        <v/>
      </c>
      <c r="I35" s="95" t="str">
        <f t="shared" si="4"/>
        <v/>
      </c>
      <c r="J35" s="95" t="str">
        <f t="shared" si="4"/>
        <v/>
      </c>
      <c r="K35" s="95" t="str">
        <f t="shared" si="4"/>
        <v/>
      </c>
      <c r="L35" s="95" t="str">
        <f t="shared" si="4"/>
        <v/>
      </c>
      <c r="M35" s="95" t="str">
        <f t="shared" si="4"/>
        <v/>
      </c>
      <c r="N35" s="95" t="str">
        <f t="shared" si="4"/>
        <v/>
      </c>
      <c r="O35" s="95" t="str">
        <f t="shared" si="4"/>
        <v/>
      </c>
      <c r="P35" s="95" t="str">
        <f t="shared" si="4"/>
        <v/>
      </c>
      <c r="Q35" s="95" t="str">
        <f t="shared" si="4"/>
        <v/>
      </c>
      <c r="R35" s="95" t="str">
        <f t="shared" si="4"/>
        <v/>
      </c>
      <c r="S35" s="95" t="str">
        <f t="shared" si="4"/>
        <v/>
      </c>
      <c r="T35" s="95" t="str">
        <f t="shared" si="4"/>
        <v/>
      </c>
      <c r="U35" s="95" t="str">
        <f t="shared" si="4"/>
        <v/>
      </c>
      <c r="V35" s="95" t="str">
        <f t="shared" si="4"/>
        <v/>
      </c>
      <c r="W35" s="95" t="str">
        <f t="shared" si="4"/>
        <v/>
      </c>
      <c r="X35" s="95" t="str">
        <f t="shared" si="4"/>
        <v/>
      </c>
      <c r="Y35" s="95" t="str">
        <f t="shared" si="4"/>
        <v/>
      </c>
      <c r="Z35" s="95" t="str">
        <f t="shared" si="4"/>
        <v/>
      </c>
      <c r="AA35" s="95" t="str">
        <f t="shared" si="4"/>
        <v/>
      </c>
      <c r="AB35" s="95" t="str">
        <f t="shared" si="4"/>
        <v/>
      </c>
      <c r="AC35" s="95" t="str">
        <f t="shared" si="4"/>
        <v/>
      </c>
      <c r="AD35" s="95" t="str">
        <f t="shared" si="4"/>
        <v/>
      </c>
      <c r="AE35" s="95" t="str">
        <f t="shared" si="4"/>
        <v/>
      </c>
      <c r="AF35" s="95" t="str">
        <f t="shared" si="4"/>
        <v/>
      </c>
      <c r="AG35" s="95" t="str">
        <f t="shared" si="4"/>
        <v/>
      </c>
      <c r="AH35" s="95" t="str">
        <f t="shared" si="4"/>
        <v/>
      </c>
      <c r="AI35" s="95" t="str">
        <f t="shared" si="4"/>
        <v/>
      </c>
      <c r="AJ35" s="95" t="str">
        <f t="shared" si="4"/>
        <v/>
      </c>
      <c r="AK35" s="96" t="str">
        <f t="shared" si="4"/>
        <v/>
      </c>
      <c r="AL35" s="163"/>
    </row>
    <row r="36" spans="2:38" thickBot="1" x14ac:dyDescent="0.35">
      <c r="B36" s="159"/>
      <c r="C36" s="171" t="s">
        <v>65</v>
      </c>
      <c r="D36" s="172"/>
      <c r="E36" s="172"/>
      <c r="F36" s="41" t="str">
        <f>IF(F$2="","",SUM(F32:F35))</f>
        <v/>
      </c>
      <c r="G36" s="42" t="str">
        <f t="shared" ref="G36:AK36" si="5">IF(G$2="","",SUM(G32:G35))</f>
        <v/>
      </c>
      <c r="H36" s="42">
        <f t="shared" si="5"/>
        <v>0</v>
      </c>
      <c r="I36" s="42">
        <f t="shared" si="5"/>
        <v>0</v>
      </c>
      <c r="J36" s="42">
        <f t="shared" si="5"/>
        <v>0</v>
      </c>
      <c r="K36" s="42">
        <f t="shared" si="5"/>
        <v>0</v>
      </c>
      <c r="L36" s="42">
        <f t="shared" si="5"/>
        <v>0</v>
      </c>
      <c r="M36" s="42">
        <f t="shared" si="5"/>
        <v>0</v>
      </c>
      <c r="N36" s="42">
        <f t="shared" si="5"/>
        <v>0</v>
      </c>
      <c r="O36" s="42">
        <f t="shared" si="5"/>
        <v>0</v>
      </c>
      <c r="P36" s="42">
        <f t="shared" si="5"/>
        <v>0</v>
      </c>
      <c r="Q36" s="42">
        <f t="shared" si="5"/>
        <v>0</v>
      </c>
      <c r="R36" s="42">
        <f t="shared" si="5"/>
        <v>0</v>
      </c>
      <c r="S36" s="42">
        <f t="shared" si="5"/>
        <v>0</v>
      </c>
      <c r="T36" s="42">
        <f t="shared" si="5"/>
        <v>0</v>
      </c>
      <c r="U36" s="42">
        <f t="shared" si="5"/>
        <v>0</v>
      </c>
      <c r="V36" s="42">
        <f t="shared" si="5"/>
        <v>0</v>
      </c>
      <c r="W36" s="42">
        <f t="shared" si="5"/>
        <v>0</v>
      </c>
      <c r="X36" s="42">
        <f t="shared" si="5"/>
        <v>0</v>
      </c>
      <c r="Y36" s="42">
        <f t="shared" si="5"/>
        <v>0</v>
      </c>
      <c r="Z36" s="42">
        <f t="shared" si="5"/>
        <v>0</v>
      </c>
      <c r="AA36" s="42">
        <f t="shared" si="5"/>
        <v>0</v>
      </c>
      <c r="AB36" s="42">
        <f t="shared" si="5"/>
        <v>0</v>
      </c>
      <c r="AC36" s="42">
        <f t="shared" si="5"/>
        <v>0</v>
      </c>
      <c r="AD36" s="42">
        <f t="shared" si="5"/>
        <v>0</v>
      </c>
      <c r="AE36" s="42">
        <f t="shared" si="5"/>
        <v>0</v>
      </c>
      <c r="AF36" s="42">
        <f t="shared" si="5"/>
        <v>0</v>
      </c>
      <c r="AG36" s="42">
        <f t="shared" si="5"/>
        <v>0</v>
      </c>
      <c r="AH36" s="42">
        <f t="shared" si="5"/>
        <v>0</v>
      </c>
      <c r="AI36" s="42">
        <f t="shared" si="5"/>
        <v>0</v>
      </c>
      <c r="AJ36" s="42">
        <f t="shared" si="5"/>
        <v>0</v>
      </c>
      <c r="AK36" s="43">
        <f t="shared" si="5"/>
        <v>0</v>
      </c>
      <c r="AL36" s="164"/>
    </row>
    <row r="37" spans="2:38" ht="14.4" x14ac:dyDescent="0.3"/>
    <row r="38" spans="2:38" ht="14.4" hidden="1" x14ac:dyDescent="0.3"/>
    <row r="39" spans="2:38" ht="14.4" hidden="1" x14ac:dyDescent="0.3"/>
    <row r="40" spans="2:38" ht="14.4" hidden="1" x14ac:dyDescent="0.3"/>
    <row r="41" spans="2:38" ht="14.4" hidden="1" x14ac:dyDescent="0.3"/>
    <row r="42" spans="2:38" ht="14.4" hidden="1" x14ac:dyDescent="0.3"/>
    <row r="43" spans="2:38" ht="14.4" hidden="1" x14ac:dyDescent="0.3"/>
    <row r="44" spans="2:38" ht="14.4" hidden="1" x14ac:dyDescent="0.3"/>
    <row r="45" spans="2:38" ht="14.4" hidden="1" x14ac:dyDescent="0.3"/>
    <row r="46" spans="2:38" ht="14.4" hidden="1" x14ac:dyDescent="0.3"/>
    <row r="47" spans="2:38" ht="14.4" hidden="1" x14ac:dyDescent="0.3"/>
    <row r="48" spans="2:38" ht="14.4" hidden="1" x14ac:dyDescent="0.3"/>
    <row r="49" ht="14.4" hidden="1" x14ac:dyDescent="0.3"/>
    <row r="50" ht="14.4" hidden="1" x14ac:dyDescent="0.3"/>
    <row r="51" ht="14.4" hidden="1" x14ac:dyDescent="0.3"/>
    <row r="52" ht="14.4" hidden="1" x14ac:dyDescent="0.3"/>
  </sheetData>
  <protectedRanges>
    <protectedRange sqref="B22 C30:C31 B29:B31 B25:B27" name="R1_4_2"/>
    <protectedRange sqref="B3:B10 B12:B19 C3:C21 C25:C29" name="R1_1_2_2"/>
    <protectedRange sqref="C22:C24 D3:D30" name="R1_1_1_1_1"/>
    <protectedRange sqref="D31" name="R1_3_1_1"/>
    <protectedRange sqref="F2:AK2" name="R1_2_1"/>
  </protectedRanges>
  <mergeCells count="41">
    <mergeCell ref="B2:D2"/>
    <mergeCell ref="B3:B10"/>
    <mergeCell ref="D3:E3"/>
    <mergeCell ref="D4:E4"/>
    <mergeCell ref="D5:E5"/>
    <mergeCell ref="D6:E6"/>
    <mergeCell ref="D7:E7"/>
    <mergeCell ref="D8:E8"/>
    <mergeCell ref="D9:E9"/>
    <mergeCell ref="D10:E10"/>
    <mergeCell ref="D20:E20"/>
    <mergeCell ref="D21:E21"/>
    <mergeCell ref="B22:B24"/>
    <mergeCell ref="C22:E22"/>
    <mergeCell ref="C23:E23"/>
    <mergeCell ref="C24:E24"/>
    <mergeCell ref="B11:B21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B25:B31"/>
    <mergeCell ref="D25:E25"/>
    <mergeCell ref="D26:E26"/>
    <mergeCell ref="D27:E27"/>
    <mergeCell ref="D28:E28"/>
    <mergeCell ref="D29:E29"/>
    <mergeCell ref="D30:E30"/>
    <mergeCell ref="D31:E31"/>
    <mergeCell ref="B32:B36"/>
    <mergeCell ref="C32:E32"/>
    <mergeCell ref="AL32:AL36"/>
    <mergeCell ref="C33:E33"/>
    <mergeCell ref="C34:E34"/>
    <mergeCell ref="C35:E35"/>
    <mergeCell ref="C36:E36"/>
  </mergeCells>
  <conditionalFormatting sqref="F3:AK10">
    <cfRule type="expression" dxfId="24" priority="5">
      <formula>NOT(ISBLANK(F3))</formula>
    </cfRule>
  </conditionalFormatting>
  <conditionalFormatting sqref="F11:AK21">
    <cfRule type="expression" dxfId="23" priority="4">
      <formula>NOT(ISBLANK(F11))</formula>
    </cfRule>
  </conditionalFormatting>
  <conditionalFormatting sqref="F22:AK24">
    <cfRule type="expression" dxfId="22" priority="3">
      <formula>NOT(ISBLANK(F22))</formula>
    </cfRule>
  </conditionalFormatting>
  <conditionalFormatting sqref="F25:AK31">
    <cfRule type="expression" dxfId="21" priority="2">
      <formula>NOT(ISBLANK(F25))</formula>
    </cfRule>
  </conditionalFormatting>
  <conditionalFormatting sqref="F3:AK31">
    <cfRule type="expression" dxfId="20" priority="1" stopIfTrue="1">
      <formula>IF(F$2=0,TRUE,FALSE)</formula>
    </cfRule>
  </conditionalFormatting>
  <dataValidations count="2">
    <dataValidation type="whole" operator="equal" allowBlank="1" showInputMessage="1" showErrorMessage="1" sqref="F22:AK30 F20:AK20 F15:AK18 F3:AK9 F11:AK13">
      <formula1>1</formula1>
    </dataValidation>
    <dataValidation type="whole" allowBlank="1" showInputMessage="1" showErrorMessage="1" sqref="F10:AK10 F14:AK14 F19:AK19 F21:AK21 F31:AK31">
      <formula1>1</formula1>
      <formula2>5</formula2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0"/>
  <sheetViews>
    <sheetView workbookViewId="0">
      <selection activeCell="G2" sqref="G2:K32"/>
    </sheetView>
  </sheetViews>
  <sheetFormatPr defaultColWidth="0" defaultRowHeight="14.4" customHeight="1" zeroHeight="1" x14ac:dyDescent="0.3"/>
  <cols>
    <col min="1" max="1" width="2.88671875" style="47" customWidth="1"/>
    <col min="2" max="3" width="5.6640625" style="47" customWidth="1"/>
    <col min="4" max="4" width="47.109375" style="47" customWidth="1"/>
    <col min="5" max="5" width="6.5546875" style="47" customWidth="1"/>
    <col min="6" max="6" width="4.5546875" style="48" customWidth="1"/>
    <col min="7" max="38" width="2.88671875" style="47" customWidth="1"/>
    <col min="39" max="42" width="5.6640625" style="49" customWidth="1"/>
    <col min="43" max="43" width="2.88671875" style="52" customWidth="1"/>
    <col min="44" max="16384" width="2.88671875" style="52" hidden="1"/>
  </cols>
  <sheetData>
    <row r="1" spans="2:43" s="47" customFormat="1" ht="15" thickBot="1" x14ac:dyDescent="0.35">
      <c r="F1" s="48"/>
      <c r="AM1" s="49"/>
      <c r="AN1" s="49"/>
      <c r="AO1" s="49"/>
      <c r="AP1" s="49"/>
    </row>
    <row r="2" spans="2:43" s="50" customFormat="1" ht="90" customHeight="1" thickBot="1" x14ac:dyDescent="0.35">
      <c r="B2" s="148" t="s">
        <v>107</v>
      </c>
      <c r="C2" s="149"/>
      <c r="D2" s="149"/>
      <c r="E2" s="18" t="s">
        <v>0</v>
      </c>
      <c r="F2" s="16" t="s">
        <v>1</v>
      </c>
      <c r="G2" s="90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2"/>
      <c r="AM2" s="19" t="s">
        <v>2</v>
      </c>
      <c r="AN2" s="20" t="s">
        <v>3</v>
      </c>
      <c r="AO2" s="101" t="s">
        <v>4</v>
      </c>
      <c r="AP2" s="105" t="s">
        <v>5</v>
      </c>
    </row>
    <row r="3" spans="2:43" s="47" customFormat="1" ht="15" customHeight="1" thickBot="1" x14ac:dyDescent="0.35">
      <c r="B3" s="150" t="s">
        <v>17</v>
      </c>
      <c r="C3" s="153" t="s">
        <v>16</v>
      </c>
      <c r="D3" s="54" t="s">
        <v>108</v>
      </c>
      <c r="E3" s="55"/>
      <c r="F3" s="44" t="s">
        <v>6</v>
      </c>
      <c r="G3" s="72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4"/>
      <c r="AM3" s="9">
        <f>IF(COUNTA($G$2:$AL$2)&lt;1,0,((SUMIFS($G3:$AL3,$G3:$AL3,"1",$G$2:$AL$2,"&lt;&gt;"))/COUNTA($G$2:$AL$2))*100)</f>
        <v>0</v>
      </c>
      <c r="AN3" s="10">
        <f>IF(COUNTA($G$2:$AL$2)&lt;1,0,(((SUMIFS($G3:$AL3,$G3:$AL3,"2",$G$2:$AL$2,"&lt;&gt;"))/2)/COUNTA($G$2:$AL$2))*100)</f>
        <v>0</v>
      </c>
      <c r="AO3" s="102">
        <f>IF(COUNTA($G$2:$AL$2)&lt;1,0,(((SUMIFS($G3:$AL3,$G3:$AL3,"3",$G$2:$AL$2,"&lt;&gt;"))/3)/COUNTA($G$2:$AL$2))*100)</f>
        <v>0</v>
      </c>
      <c r="AP3" s="106">
        <f>IF(COUNTA($G$2:$AL$2)&lt;1,0,(((SUMIFS($G3:$AL3,$G3:$AL3,"4",$G$2:$AL$2,"&lt;&gt;"))/4)/COUNTA($G$2:$AL$2))*100)</f>
        <v>0</v>
      </c>
      <c r="AQ3" s="51"/>
    </row>
    <row r="4" spans="2:43" s="47" customFormat="1" ht="15" thickBot="1" x14ac:dyDescent="0.35">
      <c r="B4" s="151"/>
      <c r="C4" s="154"/>
      <c r="D4" s="56" t="s">
        <v>109</v>
      </c>
      <c r="E4" s="57"/>
      <c r="F4" s="45" t="s">
        <v>6</v>
      </c>
      <c r="G4" s="72"/>
      <c r="H4" s="73"/>
      <c r="I4" s="73"/>
      <c r="J4" s="73"/>
      <c r="K4" s="73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6"/>
      <c r="AM4" s="11">
        <f t="shared" ref="AM4:AM32" si="0">IF(COUNTA($G$2:$AL$2)&lt;1,0,((SUMIFS($G4:$AL4,$G4:$AL4,"1",$G$2:$AL$2,"&lt;&gt;"))/COUNTA($G$2:$AL$2))*100)</f>
        <v>0</v>
      </c>
      <c r="AN4" s="12">
        <f t="shared" ref="AN4:AN32" si="1">IF(COUNTA($G$2:$AL$2)&lt;1,0,(((SUMIFS($G4:$AL4,$G4:$AL4,"2",$G$2:$AL$2,"&lt;&gt;"))/2)/COUNTA($G$2:$AL$2))*100)</f>
        <v>0</v>
      </c>
      <c r="AO4" s="103">
        <f t="shared" ref="AO4:AO32" si="2">IF(COUNTA($G$2:$AL$2)&lt;1,0,(((SUMIFS($G4:$AL4,$G4:$AL4,"3",$G$2:$AL$2,"&lt;&gt;"))/3)/COUNTA($G$2:$AL$2))*100)</f>
        <v>0</v>
      </c>
      <c r="AP4" s="107">
        <f t="shared" ref="AP4:AP32" si="3">IF(COUNTA($G$2:$AL$2)&lt;1,0,(((SUMIFS($G4:$AL4,$G4:$AL4,"4",$G$2:$AL$2,"&lt;&gt;"))/4)/COUNTA($G$2:$AL$2))*100)</f>
        <v>0</v>
      </c>
      <c r="AQ4" s="51"/>
    </row>
    <row r="5" spans="2:43" s="47" customFormat="1" ht="15" thickBot="1" x14ac:dyDescent="0.35">
      <c r="B5" s="151"/>
      <c r="C5" s="154"/>
      <c r="D5" s="56" t="s">
        <v>110</v>
      </c>
      <c r="E5" s="57"/>
      <c r="F5" s="45" t="s">
        <v>6</v>
      </c>
      <c r="G5" s="72"/>
      <c r="H5" s="73"/>
      <c r="I5" s="73"/>
      <c r="J5" s="73"/>
      <c r="K5" s="73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6"/>
      <c r="AM5" s="11">
        <f t="shared" si="0"/>
        <v>0</v>
      </c>
      <c r="AN5" s="12">
        <f t="shared" si="1"/>
        <v>0</v>
      </c>
      <c r="AO5" s="103">
        <f t="shared" si="2"/>
        <v>0</v>
      </c>
      <c r="AP5" s="107">
        <f t="shared" si="3"/>
        <v>0</v>
      </c>
      <c r="AQ5" s="51"/>
    </row>
    <row r="6" spans="2:43" s="47" customFormat="1" ht="15" customHeight="1" thickBot="1" x14ac:dyDescent="0.35">
      <c r="B6" s="151"/>
      <c r="C6" s="154" t="s">
        <v>18</v>
      </c>
      <c r="D6" s="56" t="s">
        <v>111</v>
      </c>
      <c r="E6" s="57"/>
      <c r="F6" s="45" t="s">
        <v>7</v>
      </c>
      <c r="G6" s="72"/>
      <c r="H6" s="73"/>
      <c r="I6" s="73"/>
      <c r="J6" s="73"/>
      <c r="K6" s="73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6"/>
      <c r="AM6" s="11">
        <f t="shared" si="0"/>
        <v>0</v>
      </c>
      <c r="AN6" s="12">
        <f t="shared" si="1"/>
        <v>0</v>
      </c>
      <c r="AO6" s="103">
        <f t="shared" si="2"/>
        <v>0</v>
      </c>
      <c r="AP6" s="107">
        <f t="shared" si="3"/>
        <v>0</v>
      </c>
      <c r="AQ6" s="51"/>
    </row>
    <row r="7" spans="2:43" s="47" customFormat="1" ht="15" thickBot="1" x14ac:dyDescent="0.35">
      <c r="B7" s="151"/>
      <c r="C7" s="154"/>
      <c r="D7" s="56" t="s">
        <v>112</v>
      </c>
      <c r="E7" s="57"/>
      <c r="F7" s="45" t="s">
        <v>7</v>
      </c>
      <c r="G7" s="72"/>
      <c r="H7" s="73"/>
      <c r="I7" s="73"/>
      <c r="J7" s="73"/>
      <c r="K7" s="73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6"/>
      <c r="AM7" s="11">
        <f t="shared" si="0"/>
        <v>0</v>
      </c>
      <c r="AN7" s="12">
        <f t="shared" si="1"/>
        <v>0</v>
      </c>
      <c r="AO7" s="103">
        <f t="shared" si="2"/>
        <v>0</v>
      </c>
      <c r="AP7" s="107">
        <f t="shared" si="3"/>
        <v>0</v>
      </c>
      <c r="AQ7" s="51"/>
    </row>
    <row r="8" spans="2:43" s="47" customFormat="1" ht="15" customHeight="1" thickBot="1" x14ac:dyDescent="0.35">
      <c r="B8" s="151"/>
      <c r="C8" s="154"/>
      <c r="D8" s="56" t="s">
        <v>113</v>
      </c>
      <c r="E8" s="57"/>
      <c r="F8" s="45" t="s">
        <v>7</v>
      </c>
      <c r="G8" s="72"/>
      <c r="H8" s="73"/>
      <c r="I8" s="73"/>
      <c r="J8" s="73"/>
      <c r="K8" s="73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6"/>
      <c r="AM8" s="11">
        <f t="shared" si="0"/>
        <v>0</v>
      </c>
      <c r="AN8" s="12">
        <f t="shared" si="1"/>
        <v>0</v>
      </c>
      <c r="AO8" s="103">
        <f t="shared" si="2"/>
        <v>0</v>
      </c>
      <c r="AP8" s="107">
        <f t="shared" si="3"/>
        <v>0</v>
      </c>
      <c r="AQ8" s="51"/>
    </row>
    <row r="9" spans="2:43" s="47" customFormat="1" ht="15" customHeight="1" thickBot="1" x14ac:dyDescent="0.35">
      <c r="B9" s="151"/>
      <c r="C9" s="154" t="s">
        <v>20</v>
      </c>
      <c r="D9" s="56" t="s">
        <v>114</v>
      </c>
      <c r="E9" s="57"/>
      <c r="F9" s="45" t="s">
        <v>49</v>
      </c>
      <c r="G9" s="72"/>
      <c r="H9" s="73"/>
      <c r="I9" s="73"/>
      <c r="J9" s="73"/>
      <c r="K9" s="73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6"/>
      <c r="AM9" s="11">
        <f t="shared" si="0"/>
        <v>0</v>
      </c>
      <c r="AN9" s="12">
        <f t="shared" si="1"/>
        <v>0</v>
      </c>
      <c r="AO9" s="103">
        <f t="shared" si="2"/>
        <v>0</v>
      </c>
      <c r="AP9" s="107">
        <f t="shared" si="3"/>
        <v>0</v>
      </c>
      <c r="AQ9" s="51"/>
    </row>
    <row r="10" spans="2:43" s="47" customFormat="1" ht="15" thickBot="1" x14ac:dyDescent="0.35">
      <c r="B10" s="151"/>
      <c r="C10" s="154"/>
      <c r="D10" s="56" t="s">
        <v>115</v>
      </c>
      <c r="E10" s="57"/>
      <c r="F10" s="45" t="s">
        <v>49</v>
      </c>
      <c r="G10" s="72"/>
      <c r="H10" s="73"/>
      <c r="I10" s="73"/>
      <c r="J10" s="73"/>
      <c r="K10" s="73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6"/>
      <c r="AM10" s="11">
        <f t="shared" si="0"/>
        <v>0</v>
      </c>
      <c r="AN10" s="12">
        <f t="shared" si="1"/>
        <v>0</v>
      </c>
      <c r="AO10" s="103">
        <f t="shared" si="2"/>
        <v>0</v>
      </c>
      <c r="AP10" s="107">
        <f t="shared" si="3"/>
        <v>0</v>
      </c>
      <c r="AQ10" s="51"/>
    </row>
    <row r="11" spans="2:43" s="47" customFormat="1" ht="15" customHeight="1" thickBot="1" x14ac:dyDescent="0.35">
      <c r="B11" s="151"/>
      <c r="C11" s="154"/>
      <c r="D11" s="56" t="s">
        <v>116</v>
      </c>
      <c r="E11" s="57"/>
      <c r="F11" s="45" t="s">
        <v>49</v>
      </c>
      <c r="G11" s="72"/>
      <c r="H11" s="73"/>
      <c r="I11" s="73"/>
      <c r="J11" s="73"/>
      <c r="K11" s="73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6"/>
      <c r="AM11" s="11">
        <f t="shared" si="0"/>
        <v>0</v>
      </c>
      <c r="AN11" s="12">
        <f t="shared" si="1"/>
        <v>0</v>
      </c>
      <c r="AO11" s="103">
        <f t="shared" si="2"/>
        <v>0</v>
      </c>
      <c r="AP11" s="107">
        <f t="shared" si="3"/>
        <v>0</v>
      </c>
      <c r="AQ11" s="51"/>
    </row>
    <row r="12" spans="2:43" s="47" customFormat="1" ht="15" customHeight="1" thickBot="1" x14ac:dyDescent="0.35">
      <c r="B12" s="151"/>
      <c r="C12" s="154"/>
      <c r="D12" s="56" t="s">
        <v>117</v>
      </c>
      <c r="E12" s="57"/>
      <c r="F12" s="45" t="s">
        <v>49</v>
      </c>
      <c r="G12" s="72"/>
      <c r="H12" s="73"/>
      <c r="I12" s="73"/>
      <c r="J12" s="73"/>
      <c r="K12" s="73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6"/>
      <c r="AM12" s="11">
        <f t="shared" si="0"/>
        <v>0</v>
      </c>
      <c r="AN12" s="12">
        <f t="shared" si="1"/>
        <v>0</v>
      </c>
      <c r="AO12" s="103">
        <f t="shared" si="2"/>
        <v>0</v>
      </c>
      <c r="AP12" s="107">
        <f t="shared" si="3"/>
        <v>0</v>
      </c>
      <c r="AQ12" s="51"/>
    </row>
    <row r="13" spans="2:43" s="47" customFormat="1" ht="15" customHeight="1" thickBot="1" x14ac:dyDescent="0.35">
      <c r="B13" s="151"/>
      <c r="C13" s="154" t="s">
        <v>47</v>
      </c>
      <c r="D13" s="56" t="s">
        <v>118</v>
      </c>
      <c r="E13" s="57"/>
      <c r="F13" s="45" t="s">
        <v>50</v>
      </c>
      <c r="G13" s="72"/>
      <c r="H13" s="73"/>
      <c r="I13" s="73"/>
      <c r="J13" s="73"/>
      <c r="K13" s="73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6"/>
      <c r="AM13" s="11">
        <f t="shared" si="0"/>
        <v>0</v>
      </c>
      <c r="AN13" s="12">
        <f t="shared" si="1"/>
        <v>0</v>
      </c>
      <c r="AO13" s="103">
        <f t="shared" si="2"/>
        <v>0</v>
      </c>
      <c r="AP13" s="107">
        <f t="shared" si="3"/>
        <v>0</v>
      </c>
      <c r="AQ13" s="51"/>
    </row>
    <row r="14" spans="2:43" s="47" customFormat="1" ht="15" thickBot="1" x14ac:dyDescent="0.35">
      <c r="B14" s="151"/>
      <c r="C14" s="154"/>
      <c r="D14" s="56" t="s">
        <v>119</v>
      </c>
      <c r="E14" s="57"/>
      <c r="F14" s="45" t="s">
        <v>50</v>
      </c>
      <c r="G14" s="72"/>
      <c r="H14" s="73"/>
      <c r="I14" s="73"/>
      <c r="J14" s="73"/>
      <c r="K14" s="73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6"/>
      <c r="AM14" s="11">
        <f t="shared" si="0"/>
        <v>0</v>
      </c>
      <c r="AN14" s="12">
        <f t="shared" si="1"/>
        <v>0</v>
      </c>
      <c r="AO14" s="103">
        <f t="shared" si="2"/>
        <v>0</v>
      </c>
      <c r="AP14" s="107">
        <f t="shared" si="3"/>
        <v>0</v>
      </c>
      <c r="AQ14" s="51"/>
    </row>
    <row r="15" spans="2:43" s="47" customFormat="1" ht="15" thickBot="1" x14ac:dyDescent="0.35">
      <c r="B15" s="151"/>
      <c r="C15" s="154"/>
      <c r="D15" s="56" t="s">
        <v>120</v>
      </c>
      <c r="E15" s="57"/>
      <c r="F15" s="45" t="s">
        <v>51</v>
      </c>
      <c r="G15" s="72"/>
      <c r="H15" s="73"/>
      <c r="I15" s="73"/>
      <c r="J15" s="73"/>
      <c r="K15" s="73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6"/>
      <c r="AM15" s="11">
        <f t="shared" si="0"/>
        <v>0</v>
      </c>
      <c r="AN15" s="12">
        <f t="shared" si="1"/>
        <v>0</v>
      </c>
      <c r="AO15" s="103">
        <f t="shared" si="2"/>
        <v>0</v>
      </c>
      <c r="AP15" s="107">
        <f t="shared" si="3"/>
        <v>0</v>
      </c>
      <c r="AQ15" s="51"/>
    </row>
    <row r="16" spans="2:43" s="47" customFormat="1" ht="15" thickBot="1" x14ac:dyDescent="0.35">
      <c r="B16" s="151"/>
      <c r="C16" s="154"/>
      <c r="D16" s="56" t="s">
        <v>121</v>
      </c>
      <c r="E16" s="57"/>
      <c r="F16" s="45" t="s">
        <v>51</v>
      </c>
      <c r="G16" s="72"/>
      <c r="H16" s="73"/>
      <c r="I16" s="73"/>
      <c r="J16" s="73"/>
      <c r="K16" s="73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6"/>
      <c r="AM16" s="11">
        <f t="shared" si="0"/>
        <v>0</v>
      </c>
      <c r="AN16" s="12">
        <f t="shared" si="1"/>
        <v>0</v>
      </c>
      <c r="AO16" s="103">
        <f t="shared" si="2"/>
        <v>0</v>
      </c>
      <c r="AP16" s="107">
        <f t="shared" si="3"/>
        <v>0</v>
      </c>
      <c r="AQ16" s="51"/>
    </row>
    <row r="17" spans="2:43" s="47" customFormat="1" ht="15" customHeight="1" thickBot="1" x14ac:dyDescent="0.35">
      <c r="B17" s="151"/>
      <c r="C17" s="155" t="s">
        <v>21</v>
      </c>
      <c r="D17" s="56" t="s">
        <v>122</v>
      </c>
      <c r="E17" s="57"/>
      <c r="F17" s="45" t="s">
        <v>8</v>
      </c>
      <c r="G17" s="72"/>
      <c r="H17" s="73"/>
      <c r="I17" s="73"/>
      <c r="J17" s="73"/>
      <c r="K17" s="73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1">
        <f t="shared" si="0"/>
        <v>0</v>
      </c>
      <c r="AN17" s="12">
        <f t="shared" si="1"/>
        <v>0</v>
      </c>
      <c r="AO17" s="103">
        <f t="shared" si="2"/>
        <v>0</v>
      </c>
      <c r="AP17" s="107">
        <f t="shared" si="3"/>
        <v>0</v>
      </c>
      <c r="AQ17" s="51"/>
    </row>
    <row r="18" spans="2:43" s="47" customFormat="1" ht="15" thickBot="1" x14ac:dyDescent="0.35">
      <c r="B18" s="151"/>
      <c r="C18" s="155"/>
      <c r="D18" s="56" t="s">
        <v>123</v>
      </c>
      <c r="E18" s="57"/>
      <c r="F18" s="45" t="s">
        <v>8</v>
      </c>
      <c r="G18" s="72"/>
      <c r="H18" s="73"/>
      <c r="I18" s="73"/>
      <c r="J18" s="73"/>
      <c r="K18" s="73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6"/>
      <c r="AM18" s="11">
        <f t="shared" si="0"/>
        <v>0</v>
      </c>
      <c r="AN18" s="12">
        <f t="shared" si="1"/>
        <v>0</v>
      </c>
      <c r="AO18" s="103">
        <f t="shared" si="2"/>
        <v>0</v>
      </c>
      <c r="AP18" s="107">
        <f t="shared" si="3"/>
        <v>0</v>
      </c>
      <c r="AQ18" s="51"/>
    </row>
    <row r="19" spans="2:43" s="47" customFormat="1" ht="15" thickBot="1" x14ac:dyDescent="0.35">
      <c r="B19" s="152"/>
      <c r="C19" s="156"/>
      <c r="D19" s="58" t="s">
        <v>124</v>
      </c>
      <c r="E19" s="59"/>
      <c r="F19" s="46" t="s">
        <v>8</v>
      </c>
      <c r="G19" s="72"/>
      <c r="H19" s="73"/>
      <c r="I19" s="73"/>
      <c r="J19" s="73"/>
      <c r="K19" s="73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8"/>
      <c r="AM19" s="13">
        <f t="shared" si="0"/>
        <v>0</v>
      </c>
      <c r="AN19" s="14">
        <f t="shared" si="1"/>
        <v>0</v>
      </c>
      <c r="AO19" s="104">
        <f t="shared" si="2"/>
        <v>0</v>
      </c>
      <c r="AP19" s="108">
        <f t="shared" si="3"/>
        <v>0</v>
      </c>
      <c r="AQ19" s="51"/>
    </row>
    <row r="20" spans="2:43" s="47" customFormat="1" ht="15" customHeight="1" thickBot="1" x14ac:dyDescent="0.35">
      <c r="B20" s="130" t="s">
        <v>9</v>
      </c>
      <c r="C20" s="131"/>
      <c r="D20" s="54" t="s">
        <v>125</v>
      </c>
      <c r="E20" s="55"/>
      <c r="F20" s="44" t="s">
        <v>10</v>
      </c>
      <c r="G20" s="72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4"/>
      <c r="AM20" s="9">
        <f t="shared" si="0"/>
        <v>0</v>
      </c>
      <c r="AN20" s="10">
        <f t="shared" si="1"/>
        <v>0</v>
      </c>
      <c r="AO20" s="102">
        <f t="shared" si="2"/>
        <v>0</v>
      </c>
      <c r="AP20" s="106">
        <f t="shared" si="3"/>
        <v>0</v>
      </c>
      <c r="AQ20" s="51"/>
    </row>
    <row r="21" spans="2:43" s="47" customFormat="1" ht="15" thickBot="1" x14ac:dyDescent="0.35">
      <c r="B21" s="132"/>
      <c r="C21" s="133"/>
      <c r="D21" s="56" t="s">
        <v>126</v>
      </c>
      <c r="E21" s="57"/>
      <c r="F21" s="45" t="s">
        <v>10</v>
      </c>
      <c r="G21" s="72"/>
      <c r="H21" s="73"/>
      <c r="I21" s="73"/>
      <c r="J21" s="73"/>
      <c r="K21" s="73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6"/>
      <c r="AM21" s="11">
        <f t="shared" si="0"/>
        <v>0</v>
      </c>
      <c r="AN21" s="12">
        <f t="shared" si="1"/>
        <v>0</v>
      </c>
      <c r="AO21" s="103">
        <f t="shared" si="2"/>
        <v>0</v>
      </c>
      <c r="AP21" s="107">
        <f t="shared" si="3"/>
        <v>0</v>
      </c>
      <c r="AQ21" s="51"/>
    </row>
    <row r="22" spans="2:43" s="47" customFormat="1" ht="15" thickBot="1" x14ac:dyDescent="0.35">
      <c r="B22" s="132"/>
      <c r="C22" s="133"/>
      <c r="D22" s="56" t="s">
        <v>127</v>
      </c>
      <c r="E22" s="57"/>
      <c r="F22" s="45" t="s">
        <v>7</v>
      </c>
      <c r="G22" s="72"/>
      <c r="H22" s="73"/>
      <c r="I22" s="73"/>
      <c r="J22" s="73"/>
      <c r="K22" s="73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6"/>
      <c r="AM22" s="11">
        <f t="shared" si="0"/>
        <v>0</v>
      </c>
      <c r="AN22" s="12">
        <f t="shared" si="1"/>
        <v>0</v>
      </c>
      <c r="AO22" s="103">
        <f t="shared" si="2"/>
        <v>0</v>
      </c>
      <c r="AP22" s="107">
        <f t="shared" si="3"/>
        <v>0</v>
      </c>
      <c r="AQ22" s="51"/>
    </row>
    <row r="23" spans="2:43" s="47" customFormat="1" ht="15" thickBot="1" x14ac:dyDescent="0.35">
      <c r="B23" s="134"/>
      <c r="C23" s="135"/>
      <c r="D23" s="85" t="s">
        <v>128</v>
      </c>
      <c r="E23" s="86"/>
      <c r="F23" s="46" t="s">
        <v>49</v>
      </c>
      <c r="G23" s="72"/>
      <c r="H23" s="73"/>
      <c r="I23" s="73"/>
      <c r="J23" s="73"/>
      <c r="K23" s="73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8"/>
      <c r="AM23" s="13">
        <f t="shared" si="0"/>
        <v>0</v>
      </c>
      <c r="AN23" s="14">
        <f t="shared" si="1"/>
        <v>0</v>
      </c>
      <c r="AO23" s="104">
        <f t="shared" si="2"/>
        <v>0</v>
      </c>
      <c r="AP23" s="108">
        <f t="shared" si="3"/>
        <v>0</v>
      </c>
      <c r="AQ23" s="51"/>
    </row>
    <row r="24" spans="2:43" s="47" customFormat="1" ht="15" customHeight="1" thickBot="1" x14ac:dyDescent="0.35">
      <c r="B24" s="130" t="s">
        <v>11</v>
      </c>
      <c r="C24" s="131"/>
      <c r="D24" s="81" t="s">
        <v>129</v>
      </c>
      <c r="E24" s="82"/>
      <c r="F24" s="44" t="s">
        <v>10</v>
      </c>
      <c r="G24" s="72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4"/>
      <c r="AM24" s="9">
        <f t="shared" si="0"/>
        <v>0</v>
      </c>
      <c r="AN24" s="10">
        <f t="shared" si="1"/>
        <v>0</v>
      </c>
      <c r="AO24" s="102">
        <f t="shared" si="2"/>
        <v>0</v>
      </c>
      <c r="AP24" s="106">
        <f t="shared" si="3"/>
        <v>0</v>
      </c>
      <c r="AQ24" s="51"/>
    </row>
    <row r="25" spans="2:43" s="47" customFormat="1" ht="15" thickBot="1" x14ac:dyDescent="0.35">
      <c r="B25" s="132"/>
      <c r="C25" s="133"/>
      <c r="D25" s="83" t="s">
        <v>130</v>
      </c>
      <c r="E25" s="84"/>
      <c r="F25" s="45" t="s">
        <v>10</v>
      </c>
      <c r="G25" s="72"/>
      <c r="H25" s="73"/>
      <c r="I25" s="73"/>
      <c r="J25" s="73"/>
      <c r="K25" s="73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6"/>
      <c r="AM25" s="11">
        <f t="shared" si="0"/>
        <v>0</v>
      </c>
      <c r="AN25" s="12">
        <f t="shared" si="1"/>
        <v>0</v>
      </c>
      <c r="AO25" s="103">
        <f t="shared" si="2"/>
        <v>0</v>
      </c>
      <c r="AP25" s="107">
        <f t="shared" si="3"/>
        <v>0</v>
      </c>
      <c r="AQ25" s="51"/>
    </row>
    <row r="26" spans="2:43" s="47" customFormat="1" ht="15" thickBot="1" x14ac:dyDescent="0.35">
      <c r="B26" s="132"/>
      <c r="C26" s="133"/>
      <c r="D26" s="83" t="s">
        <v>131</v>
      </c>
      <c r="E26" s="84"/>
      <c r="F26" s="45" t="s">
        <v>51</v>
      </c>
      <c r="G26" s="72"/>
      <c r="H26" s="73"/>
      <c r="I26" s="73"/>
      <c r="J26" s="73"/>
      <c r="K26" s="73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6"/>
      <c r="AM26" s="11">
        <f t="shared" si="0"/>
        <v>0</v>
      </c>
      <c r="AN26" s="12">
        <f t="shared" si="1"/>
        <v>0</v>
      </c>
      <c r="AO26" s="103">
        <f t="shared" si="2"/>
        <v>0</v>
      </c>
      <c r="AP26" s="107">
        <f t="shared" si="3"/>
        <v>0</v>
      </c>
      <c r="AQ26" s="51"/>
    </row>
    <row r="27" spans="2:43" s="47" customFormat="1" ht="15" thickBot="1" x14ac:dyDescent="0.35">
      <c r="B27" s="134"/>
      <c r="C27" s="135"/>
      <c r="D27" s="85" t="s">
        <v>132</v>
      </c>
      <c r="E27" s="86"/>
      <c r="F27" s="46" t="s">
        <v>10</v>
      </c>
      <c r="G27" s="72"/>
      <c r="H27" s="73"/>
      <c r="I27" s="73"/>
      <c r="J27" s="73"/>
      <c r="K27" s="73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8"/>
      <c r="AM27" s="13">
        <f t="shared" si="0"/>
        <v>0</v>
      </c>
      <c r="AN27" s="14">
        <f t="shared" si="1"/>
        <v>0</v>
      </c>
      <c r="AO27" s="104">
        <f t="shared" si="2"/>
        <v>0</v>
      </c>
      <c r="AP27" s="108">
        <f t="shared" si="3"/>
        <v>0</v>
      </c>
      <c r="AQ27" s="51"/>
    </row>
    <row r="28" spans="2:43" s="47" customFormat="1" ht="15" customHeight="1" thickBot="1" x14ac:dyDescent="0.35">
      <c r="B28" s="130" t="s">
        <v>12</v>
      </c>
      <c r="C28" s="131"/>
      <c r="D28" s="81" t="s">
        <v>133</v>
      </c>
      <c r="E28" s="82"/>
      <c r="F28" s="44" t="s">
        <v>10</v>
      </c>
      <c r="G28" s="72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4"/>
      <c r="AM28" s="9">
        <f t="shared" si="0"/>
        <v>0</v>
      </c>
      <c r="AN28" s="10">
        <f t="shared" si="1"/>
        <v>0</v>
      </c>
      <c r="AO28" s="102">
        <f t="shared" si="2"/>
        <v>0</v>
      </c>
      <c r="AP28" s="106">
        <f t="shared" si="3"/>
        <v>0</v>
      </c>
      <c r="AQ28" s="51"/>
    </row>
    <row r="29" spans="2:43" s="47" customFormat="1" ht="15" thickBot="1" x14ac:dyDescent="0.35">
      <c r="B29" s="132"/>
      <c r="C29" s="133"/>
      <c r="D29" s="83" t="s">
        <v>134</v>
      </c>
      <c r="E29" s="84"/>
      <c r="F29" s="45" t="s">
        <v>8</v>
      </c>
      <c r="G29" s="72"/>
      <c r="H29" s="73"/>
      <c r="I29" s="73"/>
      <c r="J29" s="73"/>
      <c r="K29" s="73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6"/>
      <c r="AM29" s="11">
        <f t="shared" si="0"/>
        <v>0</v>
      </c>
      <c r="AN29" s="12">
        <f t="shared" si="1"/>
        <v>0</v>
      </c>
      <c r="AO29" s="103">
        <f t="shared" si="2"/>
        <v>0</v>
      </c>
      <c r="AP29" s="107">
        <f t="shared" si="3"/>
        <v>0</v>
      </c>
      <c r="AQ29" s="51"/>
    </row>
    <row r="30" spans="2:43" s="47" customFormat="1" ht="15" thickBot="1" x14ac:dyDescent="0.35">
      <c r="B30" s="132"/>
      <c r="C30" s="133"/>
      <c r="D30" s="83" t="s">
        <v>135</v>
      </c>
      <c r="E30" s="84"/>
      <c r="F30" s="45" t="s">
        <v>10</v>
      </c>
      <c r="G30" s="72"/>
      <c r="H30" s="73"/>
      <c r="I30" s="73"/>
      <c r="J30" s="73"/>
      <c r="K30" s="73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6"/>
      <c r="AM30" s="11">
        <f t="shared" si="0"/>
        <v>0</v>
      </c>
      <c r="AN30" s="12">
        <f t="shared" si="1"/>
        <v>0</v>
      </c>
      <c r="AO30" s="103">
        <f t="shared" si="2"/>
        <v>0</v>
      </c>
      <c r="AP30" s="107">
        <f t="shared" si="3"/>
        <v>0</v>
      </c>
      <c r="AQ30" s="51"/>
    </row>
    <row r="31" spans="2:43" s="47" customFormat="1" ht="15" thickBot="1" x14ac:dyDescent="0.35">
      <c r="B31" s="132"/>
      <c r="C31" s="133"/>
      <c r="D31" s="83" t="s">
        <v>46</v>
      </c>
      <c r="E31" s="84"/>
      <c r="F31" s="45" t="s">
        <v>10</v>
      </c>
      <c r="G31" s="72"/>
      <c r="H31" s="73"/>
      <c r="I31" s="73"/>
      <c r="J31" s="73"/>
      <c r="K31" s="73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6"/>
      <c r="AM31" s="11">
        <f t="shared" si="0"/>
        <v>0</v>
      </c>
      <c r="AN31" s="12">
        <f t="shared" si="1"/>
        <v>0</v>
      </c>
      <c r="AO31" s="103">
        <f t="shared" si="2"/>
        <v>0</v>
      </c>
      <c r="AP31" s="107">
        <f t="shared" si="3"/>
        <v>0</v>
      </c>
      <c r="AQ31" s="51"/>
    </row>
    <row r="32" spans="2:43" s="47" customFormat="1" ht="15" thickBot="1" x14ac:dyDescent="0.35">
      <c r="B32" s="134"/>
      <c r="C32" s="135"/>
      <c r="D32" s="60" t="s">
        <v>48</v>
      </c>
      <c r="E32" s="61"/>
      <c r="F32" s="46" t="s">
        <v>10</v>
      </c>
      <c r="G32" s="72"/>
      <c r="H32" s="73"/>
      <c r="I32" s="73"/>
      <c r="J32" s="73"/>
      <c r="K32" s="73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8"/>
      <c r="AM32" s="15">
        <f t="shared" si="0"/>
        <v>0</v>
      </c>
      <c r="AN32" s="14">
        <f t="shared" si="1"/>
        <v>0</v>
      </c>
      <c r="AO32" s="104">
        <f t="shared" si="2"/>
        <v>0</v>
      </c>
      <c r="AP32" s="108">
        <f t="shared" si="3"/>
        <v>0</v>
      </c>
      <c r="AQ32" s="51"/>
    </row>
    <row r="33" spans="2:42" s="49" customFormat="1" ht="22.5" customHeight="1" x14ac:dyDescent="0.3">
      <c r="B33" s="136" t="s">
        <v>76</v>
      </c>
      <c r="C33" s="137"/>
      <c r="D33" s="137"/>
      <c r="E33" s="137"/>
      <c r="F33" s="138"/>
      <c r="G33" s="3">
        <f>IF(G2="",0,IF(COUNTA(G$3:G$32)=0,0,(COUNTIF(G$3:G$32,"1")/COUNTA(G$3:G$32))*100))</f>
        <v>0</v>
      </c>
      <c r="H33" s="4">
        <f t="shared" ref="H33:AL33" si="4">IF(H2="",0,IF(COUNTA(H$3:H$32)=0,0,(COUNTIF(H$3:H$32,"1")/COUNTA(H$3:H$32))*100))</f>
        <v>0</v>
      </c>
      <c r="I33" s="4">
        <f t="shared" si="4"/>
        <v>0</v>
      </c>
      <c r="J33" s="4">
        <f t="shared" si="4"/>
        <v>0</v>
      </c>
      <c r="K33" s="4">
        <f t="shared" si="4"/>
        <v>0</v>
      </c>
      <c r="L33" s="4">
        <f t="shared" si="4"/>
        <v>0</v>
      </c>
      <c r="M33" s="4">
        <f t="shared" si="4"/>
        <v>0</v>
      </c>
      <c r="N33" s="4">
        <f t="shared" si="4"/>
        <v>0</v>
      </c>
      <c r="O33" s="4">
        <f t="shared" si="4"/>
        <v>0</v>
      </c>
      <c r="P33" s="4">
        <f t="shared" si="4"/>
        <v>0</v>
      </c>
      <c r="Q33" s="4">
        <f t="shared" si="4"/>
        <v>0</v>
      </c>
      <c r="R33" s="4">
        <f t="shared" si="4"/>
        <v>0</v>
      </c>
      <c r="S33" s="4">
        <f t="shared" si="4"/>
        <v>0</v>
      </c>
      <c r="T33" s="4">
        <f t="shared" si="4"/>
        <v>0</v>
      </c>
      <c r="U33" s="4">
        <f t="shared" si="4"/>
        <v>0</v>
      </c>
      <c r="V33" s="4">
        <f t="shared" si="4"/>
        <v>0</v>
      </c>
      <c r="W33" s="4">
        <f t="shared" si="4"/>
        <v>0</v>
      </c>
      <c r="X33" s="4">
        <f t="shared" si="4"/>
        <v>0</v>
      </c>
      <c r="Y33" s="4">
        <f t="shared" si="4"/>
        <v>0</v>
      </c>
      <c r="Z33" s="4">
        <f t="shared" si="4"/>
        <v>0</v>
      </c>
      <c r="AA33" s="4">
        <f t="shared" si="4"/>
        <v>0</v>
      </c>
      <c r="AB33" s="4">
        <f t="shared" si="4"/>
        <v>0</v>
      </c>
      <c r="AC33" s="4">
        <f t="shared" si="4"/>
        <v>0</v>
      </c>
      <c r="AD33" s="4">
        <f t="shared" si="4"/>
        <v>0</v>
      </c>
      <c r="AE33" s="4">
        <f t="shared" si="4"/>
        <v>0</v>
      </c>
      <c r="AF33" s="4">
        <f t="shared" si="4"/>
        <v>0</v>
      </c>
      <c r="AG33" s="4">
        <f t="shared" si="4"/>
        <v>0</v>
      </c>
      <c r="AH33" s="4">
        <f t="shared" si="4"/>
        <v>0</v>
      </c>
      <c r="AI33" s="4">
        <f t="shared" si="4"/>
        <v>0</v>
      </c>
      <c r="AJ33" s="4">
        <f t="shared" si="4"/>
        <v>0</v>
      </c>
      <c r="AK33" s="4">
        <f t="shared" si="4"/>
        <v>0</v>
      </c>
      <c r="AL33" s="5">
        <f t="shared" si="4"/>
        <v>0</v>
      </c>
      <c r="AM33" s="139" t="s">
        <v>13</v>
      </c>
      <c r="AN33" s="140"/>
      <c r="AO33" s="140"/>
      <c r="AP33" s="141"/>
    </row>
    <row r="34" spans="2:42" s="49" customFormat="1" ht="22.5" customHeight="1" x14ac:dyDescent="0.3">
      <c r="B34" s="142" t="s">
        <v>73</v>
      </c>
      <c r="C34" s="143"/>
      <c r="D34" s="143"/>
      <c r="E34" s="143"/>
      <c r="F34" s="144"/>
      <c r="G34" s="6">
        <f>IF(G2="",0,IF(COUNTA(G$3:G$32)=0,0,(COUNTIF(G$3:G$32,"2")/COUNTA(G$3:G$32))*100))</f>
        <v>0</v>
      </c>
      <c r="H34" s="7">
        <f t="shared" ref="H34:AL34" si="5">IF(H2="",0,IF(COUNTA(H$3:H$32)=0,0,(COUNTIF(H$3:H$32,"2")/COUNTA(H$3:H$32))*100))</f>
        <v>0</v>
      </c>
      <c r="I34" s="7">
        <f t="shared" si="5"/>
        <v>0</v>
      </c>
      <c r="J34" s="7">
        <f t="shared" si="5"/>
        <v>0</v>
      </c>
      <c r="K34" s="7">
        <f t="shared" si="5"/>
        <v>0</v>
      </c>
      <c r="L34" s="7">
        <f t="shared" si="5"/>
        <v>0</v>
      </c>
      <c r="M34" s="7">
        <f t="shared" si="5"/>
        <v>0</v>
      </c>
      <c r="N34" s="7">
        <f t="shared" si="5"/>
        <v>0</v>
      </c>
      <c r="O34" s="7">
        <f t="shared" si="5"/>
        <v>0</v>
      </c>
      <c r="P34" s="7">
        <f t="shared" si="5"/>
        <v>0</v>
      </c>
      <c r="Q34" s="7">
        <f t="shared" si="5"/>
        <v>0</v>
      </c>
      <c r="R34" s="7">
        <f t="shared" si="5"/>
        <v>0</v>
      </c>
      <c r="S34" s="7">
        <f t="shared" si="5"/>
        <v>0</v>
      </c>
      <c r="T34" s="7">
        <f t="shared" si="5"/>
        <v>0</v>
      </c>
      <c r="U34" s="7">
        <f t="shared" si="5"/>
        <v>0</v>
      </c>
      <c r="V34" s="7">
        <f t="shared" si="5"/>
        <v>0</v>
      </c>
      <c r="W34" s="7">
        <f t="shared" si="5"/>
        <v>0</v>
      </c>
      <c r="X34" s="7">
        <f t="shared" si="5"/>
        <v>0</v>
      </c>
      <c r="Y34" s="7">
        <f t="shared" si="5"/>
        <v>0</v>
      </c>
      <c r="Z34" s="7">
        <f t="shared" si="5"/>
        <v>0</v>
      </c>
      <c r="AA34" s="7">
        <f t="shared" si="5"/>
        <v>0</v>
      </c>
      <c r="AB34" s="7">
        <f t="shared" si="5"/>
        <v>0</v>
      </c>
      <c r="AC34" s="7">
        <f t="shared" si="5"/>
        <v>0</v>
      </c>
      <c r="AD34" s="7">
        <f t="shared" si="5"/>
        <v>0</v>
      </c>
      <c r="AE34" s="7">
        <f t="shared" si="5"/>
        <v>0</v>
      </c>
      <c r="AF34" s="7">
        <f t="shared" si="5"/>
        <v>0</v>
      </c>
      <c r="AG34" s="7">
        <f t="shared" si="5"/>
        <v>0</v>
      </c>
      <c r="AH34" s="7">
        <f t="shared" si="5"/>
        <v>0</v>
      </c>
      <c r="AI34" s="7">
        <f t="shared" si="5"/>
        <v>0</v>
      </c>
      <c r="AJ34" s="7">
        <f t="shared" si="5"/>
        <v>0</v>
      </c>
      <c r="AK34" s="7">
        <f t="shared" si="5"/>
        <v>0</v>
      </c>
      <c r="AL34" s="8">
        <f t="shared" si="5"/>
        <v>0</v>
      </c>
      <c r="AM34" s="145"/>
      <c r="AN34" s="146"/>
      <c r="AO34" s="146"/>
      <c r="AP34" s="147"/>
    </row>
    <row r="35" spans="2:42" s="49" customFormat="1" ht="22.5" customHeight="1" x14ac:dyDescent="0.3">
      <c r="B35" s="115" t="s">
        <v>74</v>
      </c>
      <c r="C35" s="116"/>
      <c r="D35" s="116"/>
      <c r="E35" s="116"/>
      <c r="F35" s="117"/>
      <c r="G35" s="97">
        <f>IF(G2="",0,IF(COUNTA(G$3:G$32)=0,0,(COUNTIF(G$3:G$32,"3")/COUNTA(G$3:G$32))*100))</f>
        <v>0</v>
      </c>
      <c r="H35" s="98">
        <f t="shared" ref="H35:AL35" si="6">IF(H2="",0,IF(COUNTA(H$3:H$32)=0,0,(COUNTIF(H$3:H$32,"3")/COUNTA(H$3:H$32))*100))</f>
        <v>0</v>
      </c>
      <c r="I35" s="98">
        <f t="shared" si="6"/>
        <v>0</v>
      </c>
      <c r="J35" s="98">
        <f t="shared" si="6"/>
        <v>0</v>
      </c>
      <c r="K35" s="98">
        <f t="shared" si="6"/>
        <v>0</v>
      </c>
      <c r="L35" s="98">
        <f t="shared" si="6"/>
        <v>0</v>
      </c>
      <c r="M35" s="98">
        <f t="shared" si="6"/>
        <v>0</v>
      </c>
      <c r="N35" s="98">
        <f t="shared" si="6"/>
        <v>0</v>
      </c>
      <c r="O35" s="98">
        <f t="shared" si="6"/>
        <v>0</v>
      </c>
      <c r="P35" s="98">
        <f t="shared" si="6"/>
        <v>0</v>
      </c>
      <c r="Q35" s="98">
        <f t="shared" si="6"/>
        <v>0</v>
      </c>
      <c r="R35" s="98">
        <f t="shared" si="6"/>
        <v>0</v>
      </c>
      <c r="S35" s="98">
        <f t="shared" si="6"/>
        <v>0</v>
      </c>
      <c r="T35" s="98">
        <f t="shared" si="6"/>
        <v>0</v>
      </c>
      <c r="U35" s="98">
        <f t="shared" si="6"/>
        <v>0</v>
      </c>
      <c r="V35" s="98">
        <f t="shared" si="6"/>
        <v>0</v>
      </c>
      <c r="W35" s="98">
        <f t="shared" si="6"/>
        <v>0</v>
      </c>
      <c r="X35" s="98">
        <f t="shared" si="6"/>
        <v>0</v>
      </c>
      <c r="Y35" s="98">
        <f t="shared" si="6"/>
        <v>0</v>
      </c>
      <c r="Z35" s="98">
        <f t="shared" si="6"/>
        <v>0</v>
      </c>
      <c r="AA35" s="98">
        <f t="shared" si="6"/>
        <v>0</v>
      </c>
      <c r="AB35" s="98">
        <f t="shared" si="6"/>
        <v>0</v>
      </c>
      <c r="AC35" s="98">
        <f t="shared" si="6"/>
        <v>0</v>
      </c>
      <c r="AD35" s="98">
        <f t="shared" si="6"/>
        <v>0</v>
      </c>
      <c r="AE35" s="98">
        <f t="shared" si="6"/>
        <v>0</v>
      </c>
      <c r="AF35" s="98">
        <f t="shared" si="6"/>
        <v>0</v>
      </c>
      <c r="AG35" s="98">
        <f t="shared" si="6"/>
        <v>0</v>
      </c>
      <c r="AH35" s="98">
        <f t="shared" si="6"/>
        <v>0</v>
      </c>
      <c r="AI35" s="98">
        <f t="shared" si="6"/>
        <v>0</v>
      </c>
      <c r="AJ35" s="98">
        <f t="shared" si="6"/>
        <v>0</v>
      </c>
      <c r="AK35" s="98">
        <f t="shared" si="6"/>
        <v>0</v>
      </c>
      <c r="AL35" s="99">
        <f t="shared" si="6"/>
        <v>0</v>
      </c>
      <c r="AM35" s="118" t="s">
        <v>14</v>
      </c>
      <c r="AN35" s="119"/>
      <c r="AO35" s="119"/>
      <c r="AP35" s="120"/>
    </row>
    <row r="36" spans="2:42" s="49" customFormat="1" ht="22.5" customHeight="1" thickBot="1" x14ac:dyDescent="0.35">
      <c r="B36" s="121" t="s">
        <v>75</v>
      </c>
      <c r="C36" s="122"/>
      <c r="D36" s="122"/>
      <c r="E36" s="122"/>
      <c r="F36" s="123"/>
      <c r="G36" s="109">
        <f>IF(G2="",0,IF(COUNTA(G$3:G$32)=0,0,(COUNTIF(G$3:G$32,"4")/COUNTA(G$3:G$32))*100))</f>
        <v>0</v>
      </c>
      <c r="H36" s="110">
        <f t="shared" ref="H36:AL36" si="7">IF(H2="",0,IF(COUNTA(H$3:H$32)=0,0,(COUNTIF(H$3:H$32,"4")/COUNTA(H$3:H$32))*100))</f>
        <v>0</v>
      </c>
      <c r="I36" s="110">
        <f t="shared" si="7"/>
        <v>0</v>
      </c>
      <c r="J36" s="110">
        <f t="shared" si="7"/>
        <v>0</v>
      </c>
      <c r="K36" s="110">
        <f t="shared" si="7"/>
        <v>0</v>
      </c>
      <c r="L36" s="110">
        <f t="shared" si="7"/>
        <v>0</v>
      </c>
      <c r="M36" s="110">
        <f t="shared" si="7"/>
        <v>0</v>
      </c>
      <c r="N36" s="110">
        <f t="shared" si="7"/>
        <v>0</v>
      </c>
      <c r="O36" s="110">
        <f t="shared" si="7"/>
        <v>0</v>
      </c>
      <c r="P36" s="110">
        <f t="shared" si="7"/>
        <v>0</v>
      </c>
      <c r="Q36" s="110">
        <f t="shared" si="7"/>
        <v>0</v>
      </c>
      <c r="R36" s="110">
        <f t="shared" si="7"/>
        <v>0</v>
      </c>
      <c r="S36" s="110">
        <f t="shared" si="7"/>
        <v>0</v>
      </c>
      <c r="T36" s="110">
        <f t="shared" si="7"/>
        <v>0</v>
      </c>
      <c r="U36" s="110">
        <f t="shared" si="7"/>
        <v>0</v>
      </c>
      <c r="V36" s="110">
        <f t="shared" si="7"/>
        <v>0</v>
      </c>
      <c r="W36" s="110">
        <f t="shared" si="7"/>
        <v>0</v>
      </c>
      <c r="X36" s="110">
        <f t="shared" si="7"/>
        <v>0</v>
      </c>
      <c r="Y36" s="110">
        <f t="shared" si="7"/>
        <v>0</v>
      </c>
      <c r="Z36" s="110">
        <f t="shared" si="7"/>
        <v>0</v>
      </c>
      <c r="AA36" s="110">
        <f t="shared" si="7"/>
        <v>0</v>
      </c>
      <c r="AB36" s="110">
        <f t="shared" si="7"/>
        <v>0</v>
      </c>
      <c r="AC36" s="110">
        <f t="shared" si="7"/>
        <v>0</v>
      </c>
      <c r="AD36" s="110">
        <f t="shared" si="7"/>
        <v>0</v>
      </c>
      <c r="AE36" s="110">
        <f t="shared" si="7"/>
        <v>0</v>
      </c>
      <c r="AF36" s="110">
        <f t="shared" si="7"/>
        <v>0</v>
      </c>
      <c r="AG36" s="110">
        <f t="shared" si="7"/>
        <v>0</v>
      </c>
      <c r="AH36" s="110">
        <f t="shared" si="7"/>
        <v>0</v>
      </c>
      <c r="AI36" s="110">
        <f t="shared" si="7"/>
        <v>0</v>
      </c>
      <c r="AJ36" s="110">
        <f t="shared" si="7"/>
        <v>0</v>
      </c>
      <c r="AK36" s="110">
        <f t="shared" si="7"/>
        <v>0</v>
      </c>
      <c r="AL36" s="111">
        <f t="shared" si="7"/>
        <v>0</v>
      </c>
      <c r="AM36" s="124"/>
      <c r="AN36" s="125"/>
      <c r="AO36" s="125"/>
      <c r="AP36" s="126"/>
    </row>
    <row r="37" spans="2:42" ht="15" thickBot="1" x14ac:dyDescent="0.35">
      <c r="B37" s="127" t="s">
        <v>15</v>
      </c>
      <c r="C37" s="128"/>
      <c r="D37" s="128"/>
      <c r="E37" s="128"/>
      <c r="F37" s="129"/>
      <c r="G37" s="64" t="str">
        <f>IF(G2="","",IF(G36&gt;=85,4,IF((G35+G36)&gt;=70,3,IF((G34+G35+G36)&gt;=25.1,2,IF(G33&gt;=25,1,"")))))</f>
        <v/>
      </c>
      <c r="H37" s="65" t="str">
        <f t="shared" ref="H37:AL37" si="8">IF(H2="","",IF(H36&gt;=85,4,IF((H35+H36)&gt;=70,3,IF((H34+H35+H36)&gt;=25.1,2,IF(H33&gt;=25,1,"")))))</f>
        <v/>
      </c>
      <c r="I37" s="65" t="str">
        <f t="shared" si="8"/>
        <v/>
      </c>
      <c r="J37" s="65" t="str">
        <f t="shared" si="8"/>
        <v/>
      </c>
      <c r="K37" s="65" t="str">
        <f t="shared" si="8"/>
        <v/>
      </c>
      <c r="L37" s="65" t="str">
        <f t="shared" si="8"/>
        <v/>
      </c>
      <c r="M37" s="65" t="str">
        <f t="shared" si="8"/>
        <v/>
      </c>
      <c r="N37" s="65" t="str">
        <f t="shared" si="8"/>
        <v/>
      </c>
      <c r="O37" s="65" t="str">
        <f t="shared" si="8"/>
        <v/>
      </c>
      <c r="P37" s="65" t="str">
        <f t="shared" si="8"/>
        <v/>
      </c>
      <c r="Q37" s="65" t="str">
        <f t="shared" si="8"/>
        <v/>
      </c>
      <c r="R37" s="65" t="str">
        <f t="shared" si="8"/>
        <v/>
      </c>
      <c r="S37" s="65" t="str">
        <f t="shared" si="8"/>
        <v/>
      </c>
      <c r="T37" s="65" t="str">
        <f t="shared" si="8"/>
        <v/>
      </c>
      <c r="U37" s="65" t="str">
        <f t="shared" si="8"/>
        <v/>
      </c>
      <c r="V37" s="65" t="str">
        <f t="shared" si="8"/>
        <v/>
      </c>
      <c r="W37" s="65" t="str">
        <f t="shared" si="8"/>
        <v/>
      </c>
      <c r="X37" s="65" t="str">
        <f t="shared" si="8"/>
        <v/>
      </c>
      <c r="Y37" s="65" t="str">
        <f t="shared" si="8"/>
        <v/>
      </c>
      <c r="Z37" s="65" t="str">
        <f t="shared" si="8"/>
        <v/>
      </c>
      <c r="AA37" s="65" t="str">
        <f t="shared" si="8"/>
        <v/>
      </c>
      <c r="AB37" s="65" t="str">
        <f t="shared" si="8"/>
        <v/>
      </c>
      <c r="AC37" s="65" t="str">
        <f t="shared" si="8"/>
        <v/>
      </c>
      <c r="AD37" s="65" t="str">
        <f t="shared" si="8"/>
        <v/>
      </c>
      <c r="AE37" s="65" t="str">
        <f t="shared" si="8"/>
        <v/>
      </c>
      <c r="AF37" s="65" t="str">
        <f t="shared" si="8"/>
        <v/>
      </c>
      <c r="AG37" s="65" t="str">
        <f t="shared" si="8"/>
        <v/>
      </c>
      <c r="AH37" s="65" t="str">
        <f t="shared" si="8"/>
        <v/>
      </c>
      <c r="AI37" s="65" t="str">
        <f t="shared" si="8"/>
        <v/>
      </c>
      <c r="AJ37" s="65" t="str">
        <f t="shared" si="8"/>
        <v/>
      </c>
      <c r="AK37" s="65" t="str">
        <f t="shared" si="8"/>
        <v/>
      </c>
      <c r="AL37" s="66" t="str">
        <f t="shared" si="8"/>
        <v/>
      </c>
      <c r="AM37" s="21">
        <f>IF(COUNT($G$37:$AL$37)=COUNTIF($G$37:$AL$37,"0"),0,COUNTIF($G$37:$AL$37,"1")/COUNTA($G$2:$AL$2))</f>
        <v>0</v>
      </c>
      <c r="AN37" s="22">
        <f>IF(COUNT($G$37:$AL$37)=COUNTIF($G$37:$AL$37,"0"),0,COUNTIF($G$37:$AL$37,"2")/COUNTA($G$2:$AL$2))</f>
        <v>0</v>
      </c>
      <c r="AO37" s="100">
        <f>IF(COUNT($G$37:$AL$37)=COUNTIF($G$37:$AL$37,"0"),0,COUNTIF($G$37:$AL$37,"3")/COUNTA($G$2:$AL$2))</f>
        <v>0</v>
      </c>
      <c r="AP37" s="112">
        <f>IF(COUNT($G$37:$AL$37)=COUNTIF($G$37:$AL$37,"0"),0,COUNTIF($G$37:$AL$37,"4")/COUNTA($G$2:$AL$2))</f>
        <v>0</v>
      </c>
    </row>
    <row r="38" spans="2:42" ht="15" thickBot="1" x14ac:dyDescent="0.35">
      <c r="B38" s="127" t="s">
        <v>72</v>
      </c>
      <c r="C38" s="128"/>
      <c r="D38" s="128"/>
      <c r="E38" s="128"/>
      <c r="F38" s="129"/>
      <c r="G38" s="87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9"/>
      <c r="AM38" s="80"/>
      <c r="AN38" s="80"/>
      <c r="AO38" s="80"/>
      <c r="AP38" s="80"/>
    </row>
    <row r="39" spans="2:42" ht="15" customHeight="1" x14ac:dyDescent="0.3"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</row>
    <row r="40" spans="2:42" ht="15" hidden="1" customHeight="1" x14ac:dyDescent="0.3"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</row>
  </sheetData>
  <protectedRanges>
    <protectedRange sqref="D32" name="R1_1"/>
    <protectedRange sqref="F3:F32" name="R1_3"/>
    <protectedRange sqref="G2:AL2" name="R1_4"/>
    <protectedRange sqref="G3:G32 I3:AL32 H4:H32" name="R1_1_1"/>
  </protectedRanges>
  <mergeCells count="20">
    <mergeCell ref="AM33:AP33"/>
    <mergeCell ref="B34:F34"/>
    <mergeCell ref="AM34:AP34"/>
    <mergeCell ref="B2:D2"/>
    <mergeCell ref="B3:B19"/>
    <mergeCell ref="C3:C5"/>
    <mergeCell ref="C6:C8"/>
    <mergeCell ref="C9:C12"/>
    <mergeCell ref="C13:C16"/>
    <mergeCell ref="C17:C19"/>
    <mergeCell ref="B38:F38"/>
    <mergeCell ref="B20:C23"/>
    <mergeCell ref="B24:C27"/>
    <mergeCell ref="B28:C32"/>
    <mergeCell ref="B33:F33"/>
    <mergeCell ref="B35:F35"/>
    <mergeCell ref="AM35:AP35"/>
    <mergeCell ref="B36:F36"/>
    <mergeCell ref="AM36:AP36"/>
    <mergeCell ref="B37:F37"/>
  </mergeCells>
  <conditionalFormatting sqref="G37:AL38 G3:AL32">
    <cfRule type="expression" dxfId="19" priority="1" stopIfTrue="1">
      <formula>IF(G$2="",TRUE,FALSE)</formula>
    </cfRule>
    <cfRule type="cellIs" dxfId="18" priority="2" operator="equal">
      <formula>4</formula>
    </cfRule>
    <cfRule type="cellIs" dxfId="17" priority="3" operator="equal">
      <formula>3</formula>
    </cfRule>
    <cfRule type="cellIs" dxfId="16" priority="4" operator="equal">
      <formula>2</formula>
    </cfRule>
    <cfRule type="cellIs" dxfId="15" priority="5" operator="equal">
      <formula>1</formula>
    </cfRule>
  </conditionalFormatting>
  <dataValidations count="1">
    <dataValidation type="list" allowBlank="1" showInputMessage="1" showErrorMessage="1" sqref="G3:AL32 G38:AL38">
      <formula1>"1,2,3,4"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2"/>
  <sheetViews>
    <sheetView workbookViewId="0">
      <selection activeCell="AE23" sqref="AE23"/>
    </sheetView>
  </sheetViews>
  <sheetFormatPr defaultColWidth="0" defaultRowHeight="15" customHeight="1" zeroHeight="1" x14ac:dyDescent="0.3"/>
  <cols>
    <col min="1" max="1" width="2.88671875" customWidth="1"/>
    <col min="2" max="2" width="5.6640625" customWidth="1"/>
    <col min="3" max="3" width="2.109375" customWidth="1"/>
    <col min="4" max="4" width="19.109375" customWidth="1"/>
    <col min="5" max="37" width="3.6640625" customWidth="1"/>
    <col min="38" max="38" width="4.33203125" customWidth="1"/>
    <col min="39" max="39" width="2.88671875" customWidth="1"/>
    <col min="40" max="16384" width="2.88671875" hidden="1"/>
  </cols>
  <sheetData>
    <row r="1" spans="2:38" thickBot="1" x14ac:dyDescent="0.35"/>
    <row r="2" spans="2:38" ht="90" customHeight="1" thickBot="1" x14ac:dyDescent="0.35">
      <c r="B2" s="148" t="s">
        <v>137</v>
      </c>
      <c r="C2" s="191"/>
      <c r="D2" s="192"/>
      <c r="E2" s="16" t="s">
        <v>1</v>
      </c>
      <c r="F2" s="79"/>
      <c r="G2" s="62"/>
      <c r="H2" s="62"/>
      <c r="I2" s="62"/>
      <c r="J2" s="62"/>
      <c r="K2" s="62"/>
      <c r="L2" s="62">
        <f>IF([5]ACHIEVEMENT!M2="",0,[5]ACHIEVEMENT!M2)</f>
        <v>0</v>
      </c>
      <c r="M2" s="62">
        <f>IF([5]ACHIEVEMENT!N2="",0,[5]ACHIEVEMENT!N2)</f>
        <v>0</v>
      </c>
      <c r="N2" s="62">
        <f>IF([5]ACHIEVEMENT!O2="",0,[5]ACHIEVEMENT!O2)</f>
        <v>0</v>
      </c>
      <c r="O2" s="62">
        <f>IF([5]ACHIEVEMENT!P2="",0,[5]ACHIEVEMENT!P2)</f>
        <v>0</v>
      </c>
      <c r="P2" s="62">
        <f>IF([5]ACHIEVEMENT!Q2="",0,[5]ACHIEVEMENT!Q2)</f>
        <v>0</v>
      </c>
      <c r="Q2" s="62">
        <f>IF([5]ACHIEVEMENT!R2="",0,[5]ACHIEVEMENT!R2)</f>
        <v>0</v>
      </c>
      <c r="R2" s="62">
        <f>IF([5]ACHIEVEMENT!S2="",0,[5]ACHIEVEMENT!S2)</f>
        <v>0</v>
      </c>
      <c r="S2" s="62">
        <f>IF([5]ACHIEVEMENT!T2="",0,[5]ACHIEVEMENT!T2)</f>
        <v>0</v>
      </c>
      <c r="T2" s="62">
        <f>IF([5]ACHIEVEMENT!U2="",0,[5]ACHIEVEMENT!U2)</f>
        <v>0</v>
      </c>
      <c r="U2" s="62">
        <f>IF([5]ACHIEVEMENT!V2="",0,[5]ACHIEVEMENT!V2)</f>
        <v>0</v>
      </c>
      <c r="V2" s="62">
        <f>IF([5]ACHIEVEMENT!W2="",0,[5]ACHIEVEMENT!W2)</f>
        <v>0</v>
      </c>
      <c r="W2" s="62">
        <f>IF([5]ACHIEVEMENT!X2="",0,[5]ACHIEVEMENT!X2)</f>
        <v>0</v>
      </c>
      <c r="X2" s="62">
        <f>IF([5]ACHIEVEMENT!Y2="",0,[5]ACHIEVEMENT!Y2)</f>
        <v>0</v>
      </c>
      <c r="Y2" s="62">
        <f>IF([5]ACHIEVEMENT!Z2="",0,[5]ACHIEVEMENT!Z2)</f>
        <v>0</v>
      </c>
      <c r="Z2" s="62">
        <f>IF([5]ACHIEVEMENT!AA2="",0,[5]ACHIEVEMENT!AA2)</f>
        <v>0</v>
      </c>
      <c r="AA2" s="62">
        <f>IF([5]ACHIEVEMENT!AB2="",0,[5]ACHIEVEMENT!AB2)</f>
        <v>0</v>
      </c>
      <c r="AB2" s="62">
        <f>IF([5]ACHIEVEMENT!AC2="",0,[5]ACHIEVEMENT!AC2)</f>
        <v>0</v>
      </c>
      <c r="AC2" s="62">
        <f>IF([5]ACHIEVEMENT!AD2="",0,[5]ACHIEVEMENT!AD2)</f>
        <v>0</v>
      </c>
      <c r="AD2" s="62">
        <f>IF([5]ACHIEVEMENT!AE2="",0,[5]ACHIEVEMENT!AE2)</f>
        <v>0</v>
      </c>
      <c r="AE2" s="62">
        <f>IF([5]ACHIEVEMENT!AF2="",0,[5]ACHIEVEMENT!AF2)</f>
        <v>0</v>
      </c>
      <c r="AF2" s="62">
        <f>IF([5]ACHIEVEMENT!AG2="",0,[5]ACHIEVEMENT!AG2)</f>
        <v>0</v>
      </c>
      <c r="AG2" s="62">
        <f>IF([5]ACHIEVEMENT!AH2="",0,[5]ACHIEVEMENT!AH2)</f>
        <v>0</v>
      </c>
      <c r="AH2" s="62">
        <f>IF([5]ACHIEVEMENT!AI2="",0,[5]ACHIEVEMENT!AI2)</f>
        <v>0</v>
      </c>
      <c r="AI2" s="62">
        <f>IF([5]ACHIEVEMENT!AJ2="",0,[5]ACHIEVEMENT!AJ2)</f>
        <v>0</v>
      </c>
      <c r="AJ2" s="62">
        <f>IF([5]ACHIEVEMENT!AK2="",0,[5]ACHIEVEMENT!AK2)</f>
        <v>0</v>
      </c>
      <c r="AK2" s="63">
        <f>IF([5]ACHIEVEMENT!AL2="",0,[5]ACHIEVEMENT!AL2)</f>
        <v>0</v>
      </c>
      <c r="AL2" s="17" t="s">
        <v>52</v>
      </c>
    </row>
    <row r="3" spans="2:38" ht="15" customHeight="1" x14ac:dyDescent="0.3">
      <c r="B3" s="193" t="s">
        <v>53</v>
      </c>
      <c r="C3" s="67">
        <v>1</v>
      </c>
      <c r="D3" s="196" t="str">
        <f>[4]SUMMARY!$I$6</f>
        <v>Multi Skills/Invasion Game 1</v>
      </c>
      <c r="E3" s="186"/>
      <c r="F3" s="23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5"/>
      <c r="AL3" s="26">
        <f>SUMIFS($F3:$AK3,$F$2:$AK$2,"&lt;&gt;0")</f>
        <v>0</v>
      </c>
    </row>
    <row r="4" spans="2:38" ht="14.4" x14ac:dyDescent="0.3">
      <c r="B4" s="194"/>
      <c r="C4" s="68">
        <v>2</v>
      </c>
      <c r="D4" s="177" t="str">
        <f>[4]SUMMARY!$J$6</f>
        <v>Invasion Game 2</v>
      </c>
      <c r="E4" s="178"/>
      <c r="F4" s="27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9"/>
      <c r="AL4" s="30">
        <f t="shared" ref="AL4:AL31" si="0">SUMIFS($F4:$AK4,$F$2:$AK$2,"&lt;&gt;0")</f>
        <v>0</v>
      </c>
    </row>
    <row r="5" spans="2:38" ht="14.4" x14ac:dyDescent="0.3">
      <c r="B5" s="194"/>
      <c r="C5" s="68">
        <v>3</v>
      </c>
      <c r="D5" s="177" t="str">
        <f>[4]SUMMARY!$K$6</f>
        <v>Strike &amp; Field Game</v>
      </c>
      <c r="E5" s="178"/>
      <c r="F5" s="27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9"/>
      <c r="AL5" s="30">
        <f t="shared" si="0"/>
        <v>0</v>
      </c>
    </row>
    <row r="6" spans="2:38" ht="14.4" x14ac:dyDescent="0.3">
      <c r="B6" s="194"/>
      <c r="C6" s="68">
        <v>4</v>
      </c>
      <c r="D6" s="177" t="str">
        <f>[4]SUMMARY!$L$6</f>
        <v>Net Game</v>
      </c>
      <c r="E6" s="178"/>
      <c r="F6" s="27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9"/>
      <c r="AL6" s="30">
        <f t="shared" si="0"/>
        <v>0</v>
      </c>
    </row>
    <row r="7" spans="2:38" ht="14.4" x14ac:dyDescent="0.3">
      <c r="B7" s="194"/>
      <c r="C7" s="68">
        <v>5</v>
      </c>
      <c r="D7" s="177" t="str">
        <f>[4]SUMMARY!$M$6</f>
        <v>Gymnasics</v>
      </c>
      <c r="E7" s="178"/>
      <c r="F7" s="27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9"/>
      <c r="AL7" s="30">
        <f t="shared" si="0"/>
        <v>0</v>
      </c>
    </row>
    <row r="8" spans="2:38" ht="14.4" x14ac:dyDescent="0.3">
      <c r="B8" s="194"/>
      <c r="C8" s="68">
        <v>6</v>
      </c>
      <c r="D8" s="177" t="str">
        <f>[4]SUMMARY!$N$6</f>
        <v>Dance</v>
      </c>
      <c r="E8" s="178"/>
      <c r="F8" s="27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9"/>
      <c r="AL8" s="30">
        <f t="shared" si="0"/>
        <v>0</v>
      </c>
    </row>
    <row r="9" spans="2:38" ht="14.4" x14ac:dyDescent="0.3">
      <c r="B9" s="194"/>
      <c r="C9" s="68">
        <v>7</v>
      </c>
      <c r="D9" s="177" t="str">
        <f>[4]SUMMARY!$O$6</f>
        <v>Athletics/Cross Country</v>
      </c>
      <c r="E9" s="178"/>
      <c r="F9" s="27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9"/>
      <c r="AL9" s="30">
        <f t="shared" si="0"/>
        <v>0</v>
      </c>
    </row>
    <row r="10" spans="2:38" thickBot="1" x14ac:dyDescent="0.35">
      <c r="B10" s="195"/>
      <c r="C10" s="69">
        <v>8</v>
      </c>
      <c r="D10" s="183" t="str">
        <f>[4]SUMMARY!$P$6</f>
        <v>Other</v>
      </c>
      <c r="E10" s="184"/>
      <c r="F10" s="31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3"/>
      <c r="AL10" s="34">
        <f t="shared" si="0"/>
        <v>0</v>
      </c>
    </row>
    <row r="11" spans="2:38" ht="15" customHeight="1" thickBot="1" x14ac:dyDescent="0.35">
      <c r="B11" s="185" t="s">
        <v>54</v>
      </c>
      <c r="C11" s="67">
        <v>1</v>
      </c>
      <c r="D11" s="181"/>
      <c r="E11" s="182"/>
      <c r="F11" s="31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5"/>
      <c r="AL11" s="26">
        <f t="shared" si="0"/>
        <v>0</v>
      </c>
    </row>
    <row r="12" spans="2:38" thickBot="1" x14ac:dyDescent="0.35">
      <c r="B12" s="173"/>
      <c r="C12" s="68">
        <v>2</v>
      </c>
      <c r="D12" s="189"/>
      <c r="E12" s="190"/>
      <c r="F12" s="31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9"/>
      <c r="AL12" s="30">
        <f t="shared" si="0"/>
        <v>0</v>
      </c>
    </row>
    <row r="13" spans="2:38" ht="14.4" x14ac:dyDescent="0.3">
      <c r="B13" s="173"/>
      <c r="C13" s="68">
        <v>3</v>
      </c>
      <c r="D13" s="189"/>
      <c r="E13" s="190"/>
      <c r="F13" s="27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9"/>
      <c r="AL13" s="30">
        <f t="shared" si="0"/>
        <v>0</v>
      </c>
    </row>
    <row r="14" spans="2:38" thickBot="1" x14ac:dyDescent="0.35">
      <c r="B14" s="173"/>
      <c r="C14" s="69">
        <v>4</v>
      </c>
      <c r="D14" s="183" t="s">
        <v>68</v>
      </c>
      <c r="E14" s="184"/>
      <c r="F14" s="31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3"/>
      <c r="AL14" s="34">
        <f t="shared" si="0"/>
        <v>0</v>
      </c>
    </row>
    <row r="15" spans="2:38" ht="14.4" x14ac:dyDescent="0.3">
      <c r="B15" s="173"/>
      <c r="C15" s="67">
        <v>1</v>
      </c>
      <c r="D15" s="181"/>
      <c r="E15" s="182"/>
      <c r="F15" s="23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5"/>
      <c r="AL15" s="26">
        <f t="shared" si="0"/>
        <v>0</v>
      </c>
    </row>
    <row r="16" spans="2:38" ht="14.4" x14ac:dyDescent="0.3">
      <c r="B16" s="173"/>
      <c r="C16" s="68">
        <v>2</v>
      </c>
      <c r="D16" s="189"/>
      <c r="E16" s="190"/>
      <c r="F16" s="27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9"/>
      <c r="AL16" s="30">
        <f t="shared" si="0"/>
        <v>0</v>
      </c>
    </row>
    <row r="17" spans="2:38" ht="15" customHeight="1" x14ac:dyDescent="0.3">
      <c r="B17" s="173"/>
      <c r="C17" s="68">
        <v>3</v>
      </c>
      <c r="D17" s="189"/>
      <c r="E17" s="190"/>
      <c r="F17" s="27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9"/>
      <c r="AL17" s="30">
        <f t="shared" si="0"/>
        <v>0</v>
      </c>
    </row>
    <row r="18" spans="2:38" ht="14.4" x14ac:dyDescent="0.3">
      <c r="B18" s="173"/>
      <c r="C18" s="68">
        <v>4</v>
      </c>
      <c r="D18" s="189"/>
      <c r="E18" s="190"/>
      <c r="F18" s="27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9"/>
      <c r="AL18" s="30">
        <f t="shared" si="0"/>
        <v>0</v>
      </c>
    </row>
    <row r="19" spans="2:38" thickBot="1" x14ac:dyDescent="0.35">
      <c r="B19" s="173"/>
      <c r="C19" s="69">
        <v>5</v>
      </c>
      <c r="D19" s="183" t="s">
        <v>68</v>
      </c>
      <c r="E19" s="184"/>
      <c r="F19" s="31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3"/>
      <c r="AL19" s="34">
        <f t="shared" si="0"/>
        <v>0</v>
      </c>
    </row>
    <row r="20" spans="2:38" ht="14.4" x14ac:dyDescent="0.3">
      <c r="B20" s="173"/>
      <c r="C20" s="67">
        <v>1</v>
      </c>
      <c r="D20" s="181"/>
      <c r="E20" s="182"/>
      <c r="F20" s="23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5"/>
      <c r="AL20" s="26">
        <f t="shared" si="0"/>
        <v>0</v>
      </c>
    </row>
    <row r="21" spans="2:38" thickBot="1" x14ac:dyDescent="0.35">
      <c r="B21" s="174"/>
      <c r="C21" s="69">
        <v>2</v>
      </c>
      <c r="D21" s="183" t="s">
        <v>68</v>
      </c>
      <c r="E21" s="184"/>
      <c r="F21" s="31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3"/>
      <c r="AL21" s="34">
        <f t="shared" si="0"/>
        <v>0</v>
      </c>
    </row>
    <row r="22" spans="2:38" ht="15" customHeight="1" x14ac:dyDescent="0.3">
      <c r="B22" s="185" t="s">
        <v>55</v>
      </c>
      <c r="C22" s="186" t="s">
        <v>56</v>
      </c>
      <c r="D22" s="186"/>
      <c r="E22" s="186"/>
      <c r="F22" s="23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5"/>
      <c r="AL22" s="26">
        <f t="shared" si="0"/>
        <v>0</v>
      </c>
    </row>
    <row r="23" spans="2:38" ht="14.4" x14ac:dyDescent="0.3">
      <c r="B23" s="173"/>
      <c r="C23" s="187" t="s">
        <v>57</v>
      </c>
      <c r="D23" s="187"/>
      <c r="E23" s="187"/>
      <c r="F23" s="27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9"/>
      <c r="AL23" s="30">
        <f t="shared" si="0"/>
        <v>0</v>
      </c>
    </row>
    <row r="24" spans="2:38" thickBot="1" x14ac:dyDescent="0.35">
      <c r="B24" s="174"/>
      <c r="C24" s="188" t="s">
        <v>58</v>
      </c>
      <c r="D24" s="188"/>
      <c r="E24" s="188"/>
      <c r="F24" s="31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3"/>
      <c r="AL24" s="34">
        <f t="shared" si="0"/>
        <v>0</v>
      </c>
    </row>
    <row r="25" spans="2:38" ht="15" customHeight="1" x14ac:dyDescent="0.3">
      <c r="B25" s="173" t="s">
        <v>59</v>
      </c>
      <c r="C25" s="67">
        <v>1</v>
      </c>
      <c r="D25" s="175" t="str">
        <f>[4]SUMMARY!$AE$6</f>
        <v>Games</v>
      </c>
      <c r="E25" s="176"/>
      <c r="F25" s="23"/>
      <c r="G25" s="24">
        <v>1</v>
      </c>
      <c r="H25" s="24">
        <v>1</v>
      </c>
      <c r="I25" s="24"/>
      <c r="J25" s="24">
        <v>1</v>
      </c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5"/>
      <c r="AL25" s="26">
        <f t="shared" si="0"/>
        <v>3</v>
      </c>
    </row>
    <row r="26" spans="2:38" ht="14.4" x14ac:dyDescent="0.3">
      <c r="B26" s="173"/>
      <c r="C26" s="68">
        <v>2</v>
      </c>
      <c r="D26" s="177" t="str">
        <f>[4]SUMMARY!$AF$6</f>
        <v>Gymnastics</v>
      </c>
      <c r="E26" s="178"/>
      <c r="F26" s="27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9"/>
      <c r="AL26" s="30">
        <f t="shared" si="0"/>
        <v>0</v>
      </c>
    </row>
    <row r="27" spans="2:38" ht="14.4" x14ac:dyDescent="0.3">
      <c r="B27" s="173"/>
      <c r="C27" s="68">
        <v>3</v>
      </c>
      <c r="D27" s="177" t="str">
        <f>[4]SUMMARY!$AG$6</f>
        <v>Dance</v>
      </c>
      <c r="E27" s="178"/>
      <c r="F27" s="27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9"/>
      <c r="AL27" s="30">
        <f t="shared" si="0"/>
        <v>0</v>
      </c>
    </row>
    <row r="28" spans="2:38" ht="15" customHeight="1" x14ac:dyDescent="0.3">
      <c r="B28" s="173"/>
      <c r="C28" s="68">
        <v>4</v>
      </c>
      <c r="D28" s="177" t="str">
        <f>[4]SUMMARY!$AH$6</f>
        <v>Swim</v>
      </c>
      <c r="E28" s="178"/>
      <c r="F28" s="27">
        <v>1</v>
      </c>
      <c r="G28" s="28">
        <v>1</v>
      </c>
      <c r="H28" s="28">
        <v>1</v>
      </c>
      <c r="I28" s="28"/>
      <c r="J28" s="28">
        <v>1</v>
      </c>
      <c r="K28" s="28">
        <v>1</v>
      </c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9"/>
      <c r="AL28" s="30">
        <f t="shared" si="0"/>
        <v>5</v>
      </c>
    </row>
    <row r="29" spans="2:38" ht="14.4" x14ac:dyDescent="0.3">
      <c r="B29" s="173"/>
      <c r="C29" s="68">
        <v>5</v>
      </c>
      <c r="D29" s="177" t="str">
        <f>[4]SUMMARY!$AI$6</f>
        <v>Athletics/Running</v>
      </c>
      <c r="E29" s="178"/>
      <c r="F29" s="27"/>
      <c r="G29" s="28"/>
      <c r="H29" s="28"/>
      <c r="I29" s="28"/>
      <c r="J29" s="28">
        <v>1</v>
      </c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9"/>
      <c r="AL29" s="30">
        <f t="shared" si="0"/>
        <v>1</v>
      </c>
    </row>
    <row r="30" spans="2:38" ht="14.4" x14ac:dyDescent="0.3">
      <c r="B30" s="173"/>
      <c r="C30" s="70">
        <v>6</v>
      </c>
      <c r="D30" s="177" t="str">
        <f>[4]SUMMARY!$AJ$6</f>
        <v>OOA eg. Climb/Sail/Canoe/etc</v>
      </c>
      <c r="E30" s="178"/>
      <c r="F30" s="27">
        <v>1</v>
      </c>
      <c r="G30" s="28"/>
      <c r="H30" s="28"/>
      <c r="I30" s="28"/>
      <c r="J30" s="28">
        <v>1</v>
      </c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9"/>
      <c r="AL30" s="30">
        <f t="shared" si="0"/>
        <v>2</v>
      </c>
    </row>
    <row r="31" spans="2:38" thickBot="1" x14ac:dyDescent="0.35">
      <c r="B31" s="174"/>
      <c r="C31" s="71">
        <v>7</v>
      </c>
      <c r="D31" s="179" t="str">
        <f>[4]SUMMARY!$AK$6</f>
        <v>Other</v>
      </c>
      <c r="E31" s="180"/>
      <c r="F31" s="31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3"/>
      <c r="AL31" s="34">
        <f t="shared" si="0"/>
        <v>0</v>
      </c>
    </row>
    <row r="32" spans="2:38" ht="15" customHeight="1" x14ac:dyDescent="0.3">
      <c r="B32" s="157" t="s">
        <v>60</v>
      </c>
      <c r="C32" s="160" t="s">
        <v>61</v>
      </c>
      <c r="D32" s="161"/>
      <c r="E32" s="161"/>
      <c r="F32" s="35" t="str">
        <f>IF(F$2=0,"",COUNTA(F3:F9)+IF(OR(F10="Y",F10="y"),1,F10))</f>
        <v/>
      </c>
      <c r="G32" s="36" t="str">
        <f t="shared" ref="G32:AK32" si="1">IF(G$2=0,"",COUNTA(G3:G9)+IF(OR(G10="Y",G10="y"),1,G10))</f>
        <v/>
      </c>
      <c r="H32" s="36" t="str">
        <f t="shared" si="1"/>
        <v/>
      </c>
      <c r="I32" s="36" t="str">
        <f t="shared" si="1"/>
        <v/>
      </c>
      <c r="J32" s="36" t="str">
        <f t="shared" si="1"/>
        <v/>
      </c>
      <c r="K32" s="36" t="str">
        <f t="shared" si="1"/>
        <v/>
      </c>
      <c r="L32" s="36" t="str">
        <f t="shared" si="1"/>
        <v/>
      </c>
      <c r="M32" s="36" t="str">
        <f t="shared" si="1"/>
        <v/>
      </c>
      <c r="N32" s="36" t="str">
        <f t="shared" si="1"/>
        <v/>
      </c>
      <c r="O32" s="36" t="str">
        <f t="shared" si="1"/>
        <v/>
      </c>
      <c r="P32" s="36" t="str">
        <f t="shared" si="1"/>
        <v/>
      </c>
      <c r="Q32" s="36" t="str">
        <f t="shared" si="1"/>
        <v/>
      </c>
      <c r="R32" s="36" t="str">
        <f t="shared" si="1"/>
        <v/>
      </c>
      <c r="S32" s="36" t="str">
        <f t="shared" si="1"/>
        <v/>
      </c>
      <c r="T32" s="36" t="str">
        <f t="shared" si="1"/>
        <v/>
      </c>
      <c r="U32" s="36" t="str">
        <f t="shared" si="1"/>
        <v/>
      </c>
      <c r="V32" s="36" t="str">
        <f t="shared" si="1"/>
        <v/>
      </c>
      <c r="W32" s="36" t="str">
        <f t="shared" si="1"/>
        <v/>
      </c>
      <c r="X32" s="36" t="str">
        <f t="shared" si="1"/>
        <v/>
      </c>
      <c r="Y32" s="36" t="str">
        <f t="shared" si="1"/>
        <v/>
      </c>
      <c r="Z32" s="36" t="str">
        <f t="shared" si="1"/>
        <v/>
      </c>
      <c r="AA32" s="36" t="str">
        <f t="shared" si="1"/>
        <v/>
      </c>
      <c r="AB32" s="36" t="str">
        <f t="shared" si="1"/>
        <v/>
      </c>
      <c r="AC32" s="36" t="str">
        <f t="shared" si="1"/>
        <v/>
      </c>
      <c r="AD32" s="36" t="str">
        <f t="shared" si="1"/>
        <v/>
      </c>
      <c r="AE32" s="36" t="str">
        <f t="shared" si="1"/>
        <v/>
      </c>
      <c r="AF32" s="36" t="str">
        <f t="shared" si="1"/>
        <v/>
      </c>
      <c r="AG32" s="36" t="str">
        <f t="shared" si="1"/>
        <v/>
      </c>
      <c r="AH32" s="36" t="str">
        <f t="shared" si="1"/>
        <v/>
      </c>
      <c r="AI32" s="36" t="str">
        <f t="shared" si="1"/>
        <v/>
      </c>
      <c r="AJ32" s="36" t="str">
        <f t="shared" si="1"/>
        <v/>
      </c>
      <c r="AK32" s="37" t="str">
        <f t="shared" si="1"/>
        <v/>
      </c>
      <c r="AL32" s="162"/>
    </row>
    <row r="33" spans="2:38" ht="14.4" x14ac:dyDescent="0.3">
      <c r="B33" s="158"/>
      <c r="C33" s="165" t="s">
        <v>62</v>
      </c>
      <c r="D33" s="166"/>
      <c r="E33" s="166"/>
      <c r="F33" s="38" t="str">
        <f>IF(F$2=0,"",COUNTA(F11:F13,F15:F18,F20:F21)+IF(OR(F14="Y",F14="y"),1,F14)+IF(OR(F19="Y",F19="y"),1,F19))</f>
        <v/>
      </c>
      <c r="G33" s="39" t="str">
        <f t="shared" ref="G33:AK33" si="2">IF(G$2=0,"",COUNTA(G11:G13,G15:G18,G20:G21)+IF(OR(G14="Y",G14="y"),1,G14)+IF(OR(G19="Y",G19="y"),1,G19))</f>
        <v/>
      </c>
      <c r="H33" s="39" t="str">
        <f t="shared" si="2"/>
        <v/>
      </c>
      <c r="I33" s="39" t="str">
        <f t="shared" si="2"/>
        <v/>
      </c>
      <c r="J33" s="39" t="str">
        <f t="shared" si="2"/>
        <v/>
      </c>
      <c r="K33" s="39" t="str">
        <f t="shared" si="2"/>
        <v/>
      </c>
      <c r="L33" s="39" t="str">
        <f t="shared" si="2"/>
        <v/>
      </c>
      <c r="M33" s="39" t="str">
        <f t="shared" si="2"/>
        <v/>
      </c>
      <c r="N33" s="39" t="str">
        <f t="shared" si="2"/>
        <v/>
      </c>
      <c r="O33" s="39" t="str">
        <f t="shared" si="2"/>
        <v/>
      </c>
      <c r="P33" s="39" t="str">
        <f t="shared" si="2"/>
        <v/>
      </c>
      <c r="Q33" s="39" t="str">
        <f t="shared" si="2"/>
        <v/>
      </c>
      <c r="R33" s="39" t="str">
        <f t="shared" si="2"/>
        <v/>
      </c>
      <c r="S33" s="39" t="str">
        <f t="shared" si="2"/>
        <v/>
      </c>
      <c r="T33" s="39" t="str">
        <f t="shared" si="2"/>
        <v/>
      </c>
      <c r="U33" s="39" t="str">
        <f t="shared" si="2"/>
        <v/>
      </c>
      <c r="V33" s="39" t="str">
        <f t="shared" si="2"/>
        <v/>
      </c>
      <c r="W33" s="39" t="str">
        <f t="shared" si="2"/>
        <v/>
      </c>
      <c r="X33" s="39" t="str">
        <f t="shared" si="2"/>
        <v/>
      </c>
      <c r="Y33" s="39" t="str">
        <f t="shared" si="2"/>
        <v/>
      </c>
      <c r="Z33" s="39" t="str">
        <f t="shared" si="2"/>
        <v/>
      </c>
      <c r="AA33" s="39" t="str">
        <f t="shared" si="2"/>
        <v/>
      </c>
      <c r="AB33" s="39" t="str">
        <f t="shared" si="2"/>
        <v/>
      </c>
      <c r="AC33" s="39" t="str">
        <f t="shared" si="2"/>
        <v/>
      </c>
      <c r="AD33" s="39" t="str">
        <f t="shared" si="2"/>
        <v/>
      </c>
      <c r="AE33" s="39" t="str">
        <f t="shared" si="2"/>
        <v/>
      </c>
      <c r="AF33" s="39" t="str">
        <f t="shared" si="2"/>
        <v/>
      </c>
      <c r="AG33" s="39" t="str">
        <f t="shared" si="2"/>
        <v/>
      </c>
      <c r="AH33" s="39" t="str">
        <f t="shared" si="2"/>
        <v/>
      </c>
      <c r="AI33" s="39" t="str">
        <f t="shared" si="2"/>
        <v/>
      </c>
      <c r="AJ33" s="39" t="str">
        <f t="shared" si="2"/>
        <v/>
      </c>
      <c r="AK33" s="40" t="str">
        <f t="shared" si="2"/>
        <v/>
      </c>
      <c r="AL33" s="163"/>
    </row>
    <row r="34" spans="2:38" ht="14.4" x14ac:dyDescent="0.3">
      <c r="B34" s="158"/>
      <c r="C34" s="167" t="s">
        <v>63</v>
      </c>
      <c r="D34" s="168"/>
      <c r="E34" s="168"/>
      <c r="F34" s="91" t="str">
        <f>IF(F$2=0,"",COUNTA(F22:F24))</f>
        <v/>
      </c>
      <c r="G34" s="92" t="str">
        <f t="shared" ref="G34:AK34" si="3">IF(G$2=0,"",COUNTA(G22:G24))</f>
        <v/>
      </c>
      <c r="H34" s="92" t="str">
        <f t="shared" si="3"/>
        <v/>
      </c>
      <c r="I34" s="92" t="str">
        <f t="shared" si="3"/>
        <v/>
      </c>
      <c r="J34" s="92" t="str">
        <f t="shared" si="3"/>
        <v/>
      </c>
      <c r="K34" s="92" t="str">
        <f t="shared" si="3"/>
        <v/>
      </c>
      <c r="L34" s="92" t="str">
        <f t="shared" si="3"/>
        <v/>
      </c>
      <c r="M34" s="92" t="str">
        <f t="shared" si="3"/>
        <v/>
      </c>
      <c r="N34" s="92" t="str">
        <f t="shared" si="3"/>
        <v/>
      </c>
      <c r="O34" s="92" t="str">
        <f t="shared" si="3"/>
        <v/>
      </c>
      <c r="P34" s="92" t="str">
        <f t="shared" si="3"/>
        <v/>
      </c>
      <c r="Q34" s="92" t="str">
        <f t="shared" si="3"/>
        <v/>
      </c>
      <c r="R34" s="92" t="str">
        <f t="shared" si="3"/>
        <v/>
      </c>
      <c r="S34" s="92" t="str">
        <f t="shared" si="3"/>
        <v/>
      </c>
      <c r="T34" s="92" t="str">
        <f t="shared" si="3"/>
        <v/>
      </c>
      <c r="U34" s="92" t="str">
        <f t="shared" si="3"/>
        <v/>
      </c>
      <c r="V34" s="92" t="str">
        <f t="shared" si="3"/>
        <v/>
      </c>
      <c r="W34" s="92" t="str">
        <f t="shared" si="3"/>
        <v/>
      </c>
      <c r="X34" s="92" t="str">
        <f t="shared" si="3"/>
        <v/>
      </c>
      <c r="Y34" s="92" t="str">
        <f t="shared" si="3"/>
        <v/>
      </c>
      <c r="Z34" s="92" t="str">
        <f t="shared" si="3"/>
        <v/>
      </c>
      <c r="AA34" s="92" t="str">
        <f t="shared" si="3"/>
        <v/>
      </c>
      <c r="AB34" s="92" t="str">
        <f t="shared" si="3"/>
        <v/>
      </c>
      <c r="AC34" s="92" t="str">
        <f t="shared" si="3"/>
        <v/>
      </c>
      <c r="AD34" s="92" t="str">
        <f t="shared" si="3"/>
        <v/>
      </c>
      <c r="AE34" s="92" t="str">
        <f t="shared" si="3"/>
        <v/>
      </c>
      <c r="AF34" s="92" t="str">
        <f t="shared" si="3"/>
        <v/>
      </c>
      <c r="AG34" s="92" t="str">
        <f t="shared" si="3"/>
        <v/>
      </c>
      <c r="AH34" s="92" t="str">
        <f t="shared" si="3"/>
        <v/>
      </c>
      <c r="AI34" s="92" t="str">
        <f t="shared" si="3"/>
        <v/>
      </c>
      <c r="AJ34" s="92" t="str">
        <f t="shared" si="3"/>
        <v/>
      </c>
      <c r="AK34" s="93" t="str">
        <f t="shared" si="3"/>
        <v/>
      </c>
      <c r="AL34" s="163"/>
    </row>
    <row r="35" spans="2:38" thickBot="1" x14ac:dyDescent="0.35">
      <c r="B35" s="158"/>
      <c r="C35" s="169" t="s">
        <v>64</v>
      </c>
      <c r="D35" s="170"/>
      <c r="E35" s="170"/>
      <c r="F35" s="94" t="str">
        <f>IF(F$2=0,"",COUNTA(F25:F30)+IF(OR(F31="Y",F31="y"),1,F31))</f>
        <v/>
      </c>
      <c r="G35" s="95" t="str">
        <f t="shared" ref="G35:AK35" si="4">IF(G$2=0,"",COUNTA(G25:G30)+IF(OR(G31="Y",G31="y"),1,G31))</f>
        <v/>
      </c>
      <c r="H35" s="95" t="str">
        <f t="shared" si="4"/>
        <v/>
      </c>
      <c r="I35" s="95" t="str">
        <f t="shared" si="4"/>
        <v/>
      </c>
      <c r="J35" s="95" t="str">
        <f t="shared" si="4"/>
        <v/>
      </c>
      <c r="K35" s="95" t="str">
        <f t="shared" si="4"/>
        <v/>
      </c>
      <c r="L35" s="95" t="str">
        <f t="shared" si="4"/>
        <v/>
      </c>
      <c r="M35" s="95" t="str">
        <f t="shared" si="4"/>
        <v/>
      </c>
      <c r="N35" s="95" t="str">
        <f t="shared" si="4"/>
        <v/>
      </c>
      <c r="O35" s="95" t="str">
        <f t="shared" si="4"/>
        <v/>
      </c>
      <c r="P35" s="95" t="str">
        <f t="shared" si="4"/>
        <v/>
      </c>
      <c r="Q35" s="95" t="str">
        <f t="shared" si="4"/>
        <v/>
      </c>
      <c r="R35" s="95" t="str">
        <f t="shared" si="4"/>
        <v/>
      </c>
      <c r="S35" s="95" t="str">
        <f t="shared" si="4"/>
        <v/>
      </c>
      <c r="T35" s="95" t="str">
        <f t="shared" si="4"/>
        <v/>
      </c>
      <c r="U35" s="95" t="str">
        <f t="shared" si="4"/>
        <v/>
      </c>
      <c r="V35" s="95" t="str">
        <f t="shared" si="4"/>
        <v/>
      </c>
      <c r="W35" s="95" t="str">
        <f t="shared" si="4"/>
        <v/>
      </c>
      <c r="X35" s="95" t="str">
        <f t="shared" si="4"/>
        <v/>
      </c>
      <c r="Y35" s="95" t="str">
        <f t="shared" si="4"/>
        <v/>
      </c>
      <c r="Z35" s="95" t="str">
        <f t="shared" si="4"/>
        <v/>
      </c>
      <c r="AA35" s="95" t="str">
        <f t="shared" si="4"/>
        <v/>
      </c>
      <c r="AB35" s="95" t="str">
        <f t="shared" si="4"/>
        <v/>
      </c>
      <c r="AC35" s="95" t="str">
        <f t="shared" si="4"/>
        <v/>
      </c>
      <c r="AD35" s="95" t="str">
        <f t="shared" si="4"/>
        <v/>
      </c>
      <c r="AE35" s="95" t="str">
        <f t="shared" si="4"/>
        <v/>
      </c>
      <c r="AF35" s="95" t="str">
        <f t="shared" si="4"/>
        <v/>
      </c>
      <c r="AG35" s="95" t="str">
        <f t="shared" si="4"/>
        <v/>
      </c>
      <c r="AH35" s="95" t="str">
        <f t="shared" si="4"/>
        <v/>
      </c>
      <c r="AI35" s="95" t="str">
        <f t="shared" si="4"/>
        <v/>
      </c>
      <c r="AJ35" s="95" t="str">
        <f t="shared" si="4"/>
        <v/>
      </c>
      <c r="AK35" s="96" t="str">
        <f t="shared" si="4"/>
        <v/>
      </c>
      <c r="AL35" s="163"/>
    </row>
    <row r="36" spans="2:38" thickBot="1" x14ac:dyDescent="0.35">
      <c r="B36" s="159"/>
      <c r="C36" s="171" t="s">
        <v>65</v>
      </c>
      <c r="D36" s="172"/>
      <c r="E36" s="172"/>
      <c r="F36" s="41" t="str">
        <f>IF(F$2="","",SUM(F32:F35))</f>
        <v/>
      </c>
      <c r="G36" s="42" t="str">
        <f t="shared" ref="G36:AK36" si="5">IF(G$2="","",SUM(G32:G35))</f>
        <v/>
      </c>
      <c r="H36" s="42" t="str">
        <f t="shared" si="5"/>
        <v/>
      </c>
      <c r="I36" s="42" t="str">
        <f t="shared" si="5"/>
        <v/>
      </c>
      <c r="J36" s="42" t="str">
        <f t="shared" si="5"/>
        <v/>
      </c>
      <c r="K36" s="42" t="str">
        <f t="shared" si="5"/>
        <v/>
      </c>
      <c r="L36" s="42">
        <f t="shared" si="5"/>
        <v>0</v>
      </c>
      <c r="M36" s="42">
        <f t="shared" si="5"/>
        <v>0</v>
      </c>
      <c r="N36" s="42">
        <f t="shared" si="5"/>
        <v>0</v>
      </c>
      <c r="O36" s="42">
        <f t="shared" si="5"/>
        <v>0</v>
      </c>
      <c r="P36" s="42">
        <f t="shared" si="5"/>
        <v>0</v>
      </c>
      <c r="Q36" s="42">
        <f t="shared" si="5"/>
        <v>0</v>
      </c>
      <c r="R36" s="42">
        <f t="shared" si="5"/>
        <v>0</v>
      </c>
      <c r="S36" s="42">
        <f t="shared" si="5"/>
        <v>0</v>
      </c>
      <c r="T36" s="42">
        <f t="shared" si="5"/>
        <v>0</v>
      </c>
      <c r="U36" s="42">
        <f t="shared" si="5"/>
        <v>0</v>
      </c>
      <c r="V36" s="42">
        <f t="shared" si="5"/>
        <v>0</v>
      </c>
      <c r="W36" s="42">
        <f t="shared" si="5"/>
        <v>0</v>
      </c>
      <c r="X36" s="42">
        <f t="shared" si="5"/>
        <v>0</v>
      </c>
      <c r="Y36" s="42">
        <f t="shared" si="5"/>
        <v>0</v>
      </c>
      <c r="Z36" s="42">
        <f t="shared" si="5"/>
        <v>0</v>
      </c>
      <c r="AA36" s="42">
        <f t="shared" si="5"/>
        <v>0</v>
      </c>
      <c r="AB36" s="42">
        <f t="shared" si="5"/>
        <v>0</v>
      </c>
      <c r="AC36" s="42">
        <f t="shared" si="5"/>
        <v>0</v>
      </c>
      <c r="AD36" s="42">
        <f t="shared" si="5"/>
        <v>0</v>
      </c>
      <c r="AE36" s="42">
        <f t="shared" si="5"/>
        <v>0</v>
      </c>
      <c r="AF36" s="42">
        <f t="shared" si="5"/>
        <v>0</v>
      </c>
      <c r="AG36" s="42">
        <f t="shared" si="5"/>
        <v>0</v>
      </c>
      <c r="AH36" s="42">
        <f t="shared" si="5"/>
        <v>0</v>
      </c>
      <c r="AI36" s="42">
        <f t="shared" si="5"/>
        <v>0</v>
      </c>
      <c r="AJ36" s="42">
        <f t="shared" si="5"/>
        <v>0</v>
      </c>
      <c r="AK36" s="43">
        <f t="shared" si="5"/>
        <v>0</v>
      </c>
      <c r="AL36" s="164"/>
    </row>
    <row r="37" spans="2:38" ht="14.4" x14ac:dyDescent="0.3"/>
    <row r="38" spans="2:38" ht="14.4" hidden="1" x14ac:dyDescent="0.3"/>
    <row r="39" spans="2:38" ht="14.4" hidden="1" x14ac:dyDescent="0.3"/>
    <row r="40" spans="2:38" ht="14.4" hidden="1" x14ac:dyDescent="0.3"/>
    <row r="41" spans="2:38" ht="14.4" hidden="1" x14ac:dyDescent="0.3"/>
    <row r="42" spans="2:38" ht="14.4" hidden="1" x14ac:dyDescent="0.3"/>
    <row r="43" spans="2:38" ht="14.4" hidden="1" x14ac:dyDescent="0.3"/>
    <row r="44" spans="2:38" ht="14.4" hidden="1" x14ac:dyDescent="0.3"/>
    <row r="45" spans="2:38" ht="14.4" hidden="1" x14ac:dyDescent="0.3"/>
    <row r="46" spans="2:38" ht="14.4" hidden="1" x14ac:dyDescent="0.3"/>
    <row r="47" spans="2:38" ht="14.4" hidden="1" x14ac:dyDescent="0.3"/>
    <row r="48" spans="2:38" ht="14.4" hidden="1" x14ac:dyDescent="0.3"/>
    <row r="49" ht="14.4" hidden="1" x14ac:dyDescent="0.3"/>
    <row r="50" ht="14.4" hidden="1" x14ac:dyDescent="0.3"/>
    <row r="51" ht="14.4" hidden="1" x14ac:dyDescent="0.3"/>
    <row r="52" ht="14.4" hidden="1" x14ac:dyDescent="0.3"/>
  </sheetData>
  <protectedRanges>
    <protectedRange sqref="B22 C30:C31 B29:B31 B25:B27" name="R1_4_2"/>
    <protectedRange sqref="B3:B10 B12:B19 C3:C21 C25:C29" name="R1_1_2_2"/>
    <protectedRange sqref="C22:C24 D3:D30" name="R1_1_1_1_1"/>
    <protectedRange sqref="D31" name="R1_3_1_1"/>
    <protectedRange sqref="F2:AK2" name="R1_2_1"/>
  </protectedRanges>
  <mergeCells count="41">
    <mergeCell ref="B2:D2"/>
    <mergeCell ref="B3:B10"/>
    <mergeCell ref="D3:E3"/>
    <mergeCell ref="D4:E4"/>
    <mergeCell ref="D5:E5"/>
    <mergeCell ref="D6:E6"/>
    <mergeCell ref="D7:E7"/>
    <mergeCell ref="D8:E8"/>
    <mergeCell ref="D9:E9"/>
    <mergeCell ref="D10:E10"/>
    <mergeCell ref="D20:E20"/>
    <mergeCell ref="D21:E21"/>
    <mergeCell ref="B22:B24"/>
    <mergeCell ref="C22:E22"/>
    <mergeCell ref="C23:E23"/>
    <mergeCell ref="C24:E24"/>
    <mergeCell ref="B11:B21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B25:B31"/>
    <mergeCell ref="D25:E25"/>
    <mergeCell ref="D26:E26"/>
    <mergeCell ref="D27:E27"/>
    <mergeCell ref="D28:E28"/>
    <mergeCell ref="D29:E29"/>
    <mergeCell ref="D30:E30"/>
    <mergeCell ref="D31:E31"/>
    <mergeCell ref="B32:B36"/>
    <mergeCell ref="C32:E32"/>
    <mergeCell ref="AL32:AL36"/>
    <mergeCell ref="C33:E33"/>
    <mergeCell ref="C34:E34"/>
    <mergeCell ref="C35:E35"/>
    <mergeCell ref="C36:E36"/>
  </mergeCells>
  <conditionalFormatting sqref="F3:AK10 F11:F12">
    <cfRule type="expression" dxfId="14" priority="5">
      <formula>NOT(ISBLANK(F3))</formula>
    </cfRule>
  </conditionalFormatting>
  <conditionalFormatting sqref="F11:AK21">
    <cfRule type="expression" dxfId="13" priority="4">
      <formula>NOT(ISBLANK(F11))</formula>
    </cfRule>
  </conditionalFormatting>
  <conditionalFormatting sqref="F22:AK24">
    <cfRule type="expression" dxfId="12" priority="3">
      <formula>NOT(ISBLANK(F22))</formula>
    </cfRule>
  </conditionalFormatting>
  <conditionalFormatting sqref="F25:AK31">
    <cfRule type="expression" dxfId="11" priority="2">
      <formula>NOT(ISBLANK(F25))</formula>
    </cfRule>
  </conditionalFormatting>
  <conditionalFormatting sqref="F3:AK31">
    <cfRule type="expression" dxfId="10" priority="1" stopIfTrue="1">
      <formula>IF(F$2=0,TRUE,FALSE)</formula>
    </cfRule>
  </conditionalFormatting>
  <dataValidations count="2">
    <dataValidation type="whole" operator="equal" allowBlank="1" showInputMessage="1" showErrorMessage="1" sqref="F22:AK30 F20:AK20 F15:AK18 F3:AK9 F11:AK13">
      <formula1>1</formula1>
    </dataValidation>
    <dataValidation type="whole" allowBlank="1" showInputMessage="1" showErrorMessage="1" sqref="F10:AK10 F14:AK14 F19:AK19 F21:AK21 F31:AK31">
      <formula1>1</formula1>
      <formula2>5</formula2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2"/>
  <sheetViews>
    <sheetView showZeros="0" zoomScale="89" zoomScaleNormal="89" workbookViewId="0">
      <selection activeCell="F2" sqref="F2:K12"/>
    </sheetView>
  </sheetViews>
  <sheetFormatPr defaultColWidth="0" defaultRowHeight="15" customHeight="1" zeroHeight="1" x14ac:dyDescent="0.3"/>
  <cols>
    <col min="1" max="1" width="2.88671875" customWidth="1"/>
    <col min="2" max="2" width="5.6640625" customWidth="1"/>
    <col min="3" max="3" width="2.109375" customWidth="1"/>
    <col min="4" max="4" width="19.109375" customWidth="1"/>
    <col min="5" max="37" width="3.6640625" customWidth="1"/>
    <col min="38" max="38" width="4.33203125" customWidth="1"/>
    <col min="39" max="39" width="2.88671875" customWidth="1"/>
    <col min="40" max="16384" width="2.88671875" hidden="1"/>
  </cols>
  <sheetData>
    <row r="1" spans="2:38" thickBot="1" x14ac:dyDescent="0.35"/>
    <row r="2" spans="2:38" ht="90" customHeight="1" thickBot="1" x14ac:dyDescent="0.35">
      <c r="B2" s="148" t="s">
        <v>66</v>
      </c>
      <c r="C2" s="191"/>
      <c r="D2" s="192"/>
      <c r="E2" s="16" t="s">
        <v>1</v>
      </c>
      <c r="F2" s="79"/>
      <c r="G2" s="62"/>
      <c r="H2" s="62"/>
      <c r="I2" s="62"/>
      <c r="J2" s="62"/>
      <c r="K2" s="62"/>
      <c r="L2" s="62">
        <f>IF('Y6 ACHIEVEMENT'!M2="",0,'Y6 ACHIEVEMENT'!M2)</f>
        <v>0</v>
      </c>
      <c r="M2" s="62">
        <f>IF('Y6 ACHIEVEMENT'!N2="",0,'Y6 ACHIEVEMENT'!N2)</f>
        <v>0</v>
      </c>
      <c r="N2" s="62">
        <f>IF('Y6 ACHIEVEMENT'!O2="",0,'Y6 ACHIEVEMENT'!O2)</f>
        <v>0</v>
      </c>
      <c r="O2" s="62">
        <f>IF('Y6 ACHIEVEMENT'!P2="",0,'Y6 ACHIEVEMENT'!P2)</f>
        <v>0</v>
      </c>
      <c r="P2" s="62">
        <f>IF('Y6 ACHIEVEMENT'!Q2="",0,'Y6 ACHIEVEMENT'!Q2)</f>
        <v>0</v>
      </c>
      <c r="Q2" s="62">
        <f>IF('Y6 ACHIEVEMENT'!R2="",0,'Y6 ACHIEVEMENT'!R2)</f>
        <v>0</v>
      </c>
      <c r="R2" s="62">
        <f>IF('Y6 ACHIEVEMENT'!S2="",0,'Y6 ACHIEVEMENT'!S2)</f>
        <v>0</v>
      </c>
      <c r="S2" s="62">
        <f>IF('Y6 ACHIEVEMENT'!T2="",0,'Y6 ACHIEVEMENT'!T2)</f>
        <v>0</v>
      </c>
      <c r="T2" s="62">
        <f>IF('Y6 ACHIEVEMENT'!U2="",0,'Y6 ACHIEVEMENT'!U2)</f>
        <v>0</v>
      </c>
      <c r="U2" s="62">
        <f>IF('Y6 ACHIEVEMENT'!V2="",0,'Y6 ACHIEVEMENT'!V2)</f>
        <v>0</v>
      </c>
      <c r="V2" s="62">
        <f>IF('Y6 ACHIEVEMENT'!W2="",0,'Y6 ACHIEVEMENT'!W2)</f>
        <v>0</v>
      </c>
      <c r="W2" s="62">
        <f>IF('Y6 ACHIEVEMENT'!X2="",0,'Y6 ACHIEVEMENT'!X2)</f>
        <v>0</v>
      </c>
      <c r="X2" s="62">
        <f>IF('Y6 ACHIEVEMENT'!Y2="",0,'Y6 ACHIEVEMENT'!Y2)</f>
        <v>0</v>
      </c>
      <c r="Y2" s="62">
        <f>IF('Y6 ACHIEVEMENT'!Z2="",0,'Y6 ACHIEVEMENT'!Z2)</f>
        <v>0</v>
      </c>
      <c r="Z2" s="62">
        <f>IF('Y6 ACHIEVEMENT'!AA2="",0,'Y6 ACHIEVEMENT'!AA2)</f>
        <v>0</v>
      </c>
      <c r="AA2" s="62">
        <f>IF('Y6 ACHIEVEMENT'!AB2="",0,'Y6 ACHIEVEMENT'!AB2)</f>
        <v>0</v>
      </c>
      <c r="AB2" s="62">
        <f>IF('Y6 ACHIEVEMENT'!AC2="",0,'Y6 ACHIEVEMENT'!AC2)</f>
        <v>0</v>
      </c>
      <c r="AC2" s="62">
        <f>IF('Y6 ACHIEVEMENT'!AD2="",0,'Y6 ACHIEVEMENT'!AD2)</f>
        <v>0</v>
      </c>
      <c r="AD2" s="62">
        <f>IF('Y6 ACHIEVEMENT'!AE2="",0,'Y6 ACHIEVEMENT'!AE2)</f>
        <v>0</v>
      </c>
      <c r="AE2" s="62">
        <f>IF('Y6 ACHIEVEMENT'!AF2="",0,'Y6 ACHIEVEMENT'!AF2)</f>
        <v>0</v>
      </c>
      <c r="AF2" s="62">
        <f>IF('Y6 ACHIEVEMENT'!AG2="",0,'Y6 ACHIEVEMENT'!AG2)</f>
        <v>0</v>
      </c>
      <c r="AG2" s="62">
        <f>IF('Y6 ACHIEVEMENT'!AH2="",0,'Y6 ACHIEVEMENT'!AH2)</f>
        <v>0</v>
      </c>
      <c r="AH2" s="62">
        <f>IF('Y6 ACHIEVEMENT'!AI2="",0,'Y6 ACHIEVEMENT'!AI2)</f>
        <v>0</v>
      </c>
      <c r="AI2" s="62">
        <f>IF('Y6 ACHIEVEMENT'!AJ2="",0,'Y6 ACHIEVEMENT'!AJ2)</f>
        <v>0</v>
      </c>
      <c r="AJ2" s="62">
        <f>IF('Y6 ACHIEVEMENT'!AK2="",0,'Y6 ACHIEVEMENT'!AK2)</f>
        <v>0</v>
      </c>
      <c r="AK2" s="63">
        <f>IF('Y6 ACHIEVEMENT'!AL2="",0,'Y6 ACHIEVEMENT'!AL2)</f>
        <v>0</v>
      </c>
      <c r="AL2" s="17" t="s">
        <v>52</v>
      </c>
    </row>
    <row r="3" spans="2:38" ht="15" customHeight="1" x14ac:dyDescent="0.3">
      <c r="B3" s="193" t="s">
        <v>53</v>
      </c>
      <c r="C3" s="67">
        <v>1</v>
      </c>
      <c r="D3" s="196" t="str">
        <f>[4]SUMMARY!$I$6</f>
        <v>Multi Skills/Invasion Game 1</v>
      </c>
      <c r="E3" s="186"/>
      <c r="F3" s="23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5"/>
      <c r="AL3" s="26">
        <f>SUMIFS($F3:$AK3,$F$2:$AK$2,"&lt;&gt;0")</f>
        <v>0</v>
      </c>
    </row>
    <row r="4" spans="2:38" ht="14.4" x14ac:dyDescent="0.3">
      <c r="B4" s="194"/>
      <c r="C4" s="68">
        <v>2</v>
      </c>
      <c r="D4" s="177" t="str">
        <f>[4]SUMMARY!$J$6</f>
        <v>Invasion Game 2</v>
      </c>
      <c r="E4" s="178"/>
      <c r="F4" s="27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9"/>
      <c r="AL4" s="30">
        <f t="shared" ref="AL4:AL31" si="0">SUMIFS($F4:$AK4,$F$2:$AK$2,"&lt;&gt;0")</f>
        <v>0</v>
      </c>
    </row>
    <row r="5" spans="2:38" ht="14.4" x14ac:dyDescent="0.3">
      <c r="B5" s="194"/>
      <c r="C5" s="68">
        <v>3</v>
      </c>
      <c r="D5" s="177" t="str">
        <f>[4]SUMMARY!$K$6</f>
        <v>Strike &amp; Field Game</v>
      </c>
      <c r="E5" s="178"/>
      <c r="F5" s="27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9"/>
      <c r="AL5" s="30">
        <f t="shared" si="0"/>
        <v>0</v>
      </c>
    </row>
    <row r="6" spans="2:38" ht="14.4" x14ac:dyDescent="0.3">
      <c r="B6" s="194"/>
      <c r="C6" s="68">
        <v>4</v>
      </c>
      <c r="D6" s="177" t="str">
        <f>[4]SUMMARY!$L$6</f>
        <v>Net Game</v>
      </c>
      <c r="E6" s="178"/>
      <c r="F6" s="27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9"/>
      <c r="AL6" s="30">
        <f t="shared" si="0"/>
        <v>0</v>
      </c>
    </row>
    <row r="7" spans="2:38" ht="14.4" x14ac:dyDescent="0.3">
      <c r="B7" s="194"/>
      <c r="C7" s="68">
        <v>5</v>
      </c>
      <c r="D7" s="177" t="str">
        <f>[4]SUMMARY!$M$6</f>
        <v>Gymnasics</v>
      </c>
      <c r="E7" s="178"/>
      <c r="F7" s="27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9"/>
      <c r="AL7" s="30">
        <f t="shared" si="0"/>
        <v>0</v>
      </c>
    </row>
    <row r="8" spans="2:38" ht="14.4" x14ac:dyDescent="0.3">
      <c r="B8" s="194"/>
      <c r="C8" s="68">
        <v>6</v>
      </c>
      <c r="D8" s="177" t="str">
        <f>[4]SUMMARY!$N$6</f>
        <v>Dance</v>
      </c>
      <c r="E8" s="178"/>
      <c r="F8" s="27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9"/>
      <c r="AL8" s="30">
        <f t="shared" si="0"/>
        <v>0</v>
      </c>
    </row>
    <row r="9" spans="2:38" ht="14.4" x14ac:dyDescent="0.3">
      <c r="B9" s="194"/>
      <c r="C9" s="68">
        <v>7</v>
      </c>
      <c r="D9" s="177" t="str">
        <f>[4]SUMMARY!$O$6</f>
        <v>Athletics/Cross Country</v>
      </c>
      <c r="E9" s="178"/>
      <c r="F9" s="27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9"/>
      <c r="AL9" s="30">
        <f t="shared" si="0"/>
        <v>0</v>
      </c>
    </row>
    <row r="10" spans="2:38" thickBot="1" x14ac:dyDescent="0.35">
      <c r="B10" s="195"/>
      <c r="C10" s="69">
        <v>8</v>
      </c>
      <c r="D10" s="183" t="str">
        <f>[4]SUMMARY!$P$6</f>
        <v>Other</v>
      </c>
      <c r="E10" s="184"/>
      <c r="F10" s="31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3"/>
      <c r="AL10" s="34">
        <f t="shared" si="0"/>
        <v>0</v>
      </c>
    </row>
    <row r="11" spans="2:38" ht="15" customHeight="1" x14ac:dyDescent="0.3">
      <c r="B11" s="185" t="s">
        <v>54</v>
      </c>
      <c r="C11" s="67">
        <v>1</v>
      </c>
      <c r="D11" s="181"/>
      <c r="E11" s="182"/>
      <c r="F11" s="23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5"/>
      <c r="AL11" s="26">
        <f t="shared" si="0"/>
        <v>0</v>
      </c>
    </row>
    <row r="12" spans="2:38" ht="14.4" x14ac:dyDescent="0.3">
      <c r="B12" s="173"/>
      <c r="C12" s="68">
        <v>2</v>
      </c>
      <c r="D12" s="189"/>
      <c r="E12" s="190"/>
      <c r="F12" s="27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9"/>
      <c r="AL12" s="30">
        <f t="shared" si="0"/>
        <v>0</v>
      </c>
    </row>
    <row r="13" spans="2:38" ht="14.4" x14ac:dyDescent="0.3">
      <c r="B13" s="173"/>
      <c r="C13" s="68">
        <v>3</v>
      </c>
      <c r="D13" s="189"/>
      <c r="E13" s="190"/>
      <c r="F13" s="27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9"/>
      <c r="AL13" s="30">
        <f t="shared" si="0"/>
        <v>0</v>
      </c>
    </row>
    <row r="14" spans="2:38" thickBot="1" x14ac:dyDescent="0.35">
      <c r="B14" s="173"/>
      <c r="C14" s="69">
        <v>4</v>
      </c>
      <c r="D14" s="183" t="s">
        <v>68</v>
      </c>
      <c r="E14" s="184"/>
      <c r="F14" s="31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3"/>
      <c r="AL14" s="34">
        <f t="shared" si="0"/>
        <v>0</v>
      </c>
    </row>
    <row r="15" spans="2:38" ht="14.4" x14ac:dyDescent="0.3">
      <c r="B15" s="173"/>
      <c r="C15" s="67">
        <v>1</v>
      </c>
      <c r="D15" s="181"/>
      <c r="E15" s="182"/>
      <c r="F15" s="23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5"/>
      <c r="AL15" s="26">
        <f t="shared" si="0"/>
        <v>0</v>
      </c>
    </row>
    <row r="16" spans="2:38" ht="14.4" x14ac:dyDescent="0.3">
      <c r="B16" s="173"/>
      <c r="C16" s="68">
        <v>2</v>
      </c>
      <c r="D16" s="189"/>
      <c r="E16" s="190"/>
      <c r="F16" s="27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9"/>
      <c r="AL16" s="30">
        <f t="shared" si="0"/>
        <v>0</v>
      </c>
    </row>
    <row r="17" spans="2:38" ht="15" customHeight="1" x14ac:dyDescent="0.3">
      <c r="B17" s="173"/>
      <c r="C17" s="68">
        <v>3</v>
      </c>
      <c r="D17" s="189"/>
      <c r="E17" s="190"/>
      <c r="F17" s="27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9"/>
      <c r="AL17" s="30">
        <f t="shared" si="0"/>
        <v>0</v>
      </c>
    </row>
    <row r="18" spans="2:38" ht="14.4" x14ac:dyDescent="0.3">
      <c r="B18" s="173"/>
      <c r="C18" s="68">
        <v>4</v>
      </c>
      <c r="D18" s="189"/>
      <c r="E18" s="190"/>
      <c r="F18" s="27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9"/>
      <c r="AL18" s="30">
        <f t="shared" si="0"/>
        <v>0</v>
      </c>
    </row>
    <row r="19" spans="2:38" thickBot="1" x14ac:dyDescent="0.35">
      <c r="B19" s="173"/>
      <c r="C19" s="69">
        <v>5</v>
      </c>
      <c r="D19" s="183" t="s">
        <v>68</v>
      </c>
      <c r="E19" s="184"/>
      <c r="F19" s="31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3"/>
      <c r="AL19" s="34">
        <f t="shared" si="0"/>
        <v>0</v>
      </c>
    </row>
    <row r="20" spans="2:38" ht="14.4" x14ac:dyDescent="0.3">
      <c r="B20" s="173"/>
      <c r="C20" s="67">
        <v>1</v>
      </c>
      <c r="D20" s="181"/>
      <c r="E20" s="182"/>
      <c r="F20" s="23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5"/>
      <c r="AL20" s="26">
        <f t="shared" si="0"/>
        <v>0</v>
      </c>
    </row>
    <row r="21" spans="2:38" thickBot="1" x14ac:dyDescent="0.35">
      <c r="B21" s="174"/>
      <c r="C21" s="69">
        <v>2</v>
      </c>
      <c r="D21" s="183" t="s">
        <v>68</v>
      </c>
      <c r="E21" s="184"/>
      <c r="F21" s="31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3"/>
      <c r="AL21" s="34">
        <f t="shared" si="0"/>
        <v>0</v>
      </c>
    </row>
    <row r="22" spans="2:38" ht="15" customHeight="1" x14ac:dyDescent="0.3">
      <c r="B22" s="185" t="s">
        <v>55</v>
      </c>
      <c r="C22" s="186" t="s">
        <v>56</v>
      </c>
      <c r="D22" s="186"/>
      <c r="E22" s="186"/>
      <c r="F22" s="23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5"/>
      <c r="AL22" s="26">
        <f t="shared" si="0"/>
        <v>0</v>
      </c>
    </row>
    <row r="23" spans="2:38" ht="14.4" x14ac:dyDescent="0.3">
      <c r="B23" s="173"/>
      <c r="C23" s="187" t="s">
        <v>57</v>
      </c>
      <c r="D23" s="187"/>
      <c r="E23" s="187"/>
      <c r="F23" s="27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9"/>
      <c r="AL23" s="30">
        <f t="shared" si="0"/>
        <v>0</v>
      </c>
    </row>
    <row r="24" spans="2:38" thickBot="1" x14ac:dyDescent="0.35">
      <c r="B24" s="174"/>
      <c r="C24" s="188" t="s">
        <v>58</v>
      </c>
      <c r="D24" s="188"/>
      <c r="E24" s="188"/>
      <c r="F24" s="31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3"/>
      <c r="AL24" s="34">
        <f t="shared" si="0"/>
        <v>0</v>
      </c>
    </row>
    <row r="25" spans="2:38" ht="15" customHeight="1" x14ac:dyDescent="0.3">
      <c r="B25" s="173" t="s">
        <v>59</v>
      </c>
      <c r="C25" s="67">
        <v>1</v>
      </c>
      <c r="D25" s="175" t="str">
        <f>[4]SUMMARY!$AE$6</f>
        <v>Games</v>
      </c>
      <c r="E25" s="176"/>
      <c r="F25" s="23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5"/>
      <c r="AL25" s="26">
        <f t="shared" si="0"/>
        <v>0</v>
      </c>
    </row>
    <row r="26" spans="2:38" ht="14.4" x14ac:dyDescent="0.3">
      <c r="B26" s="173"/>
      <c r="C26" s="68">
        <v>2</v>
      </c>
      <c r="D26" s="177" t="str">
        <f>[4]SUMMARY!$AF$6</f>
        <v>Gymnastics</v>
      </c>
      <c r="E26" s="178"/>
      <c r="F26" s="27">
        <v>1</v>
      </c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9"/>
      <c r="AL26" s="30">
        <f t="shared" si="0"/>
        <v>1</v>
      </c>
    </row>
    <row r="27" spans="2:38" ht="14.4" x14ac:dyDescent="0.3">
      <c r="B27" s="173"/>
      <c r="C27" s="68">
        <v>3</v>
      </c>
      <c r="D27" s="177" t="str">
        <f>[4]SUMMARY!$AG$6</f>
        <v>Dance</v>
      </c>
      <c r="E27" s="178"/>
      <c r="F27" s="27"/>
      <c r="G27" s="28"/>
      <c r="H27" s="28">
        <v>1</v>
      </c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9"/>
      <c r="AL27" s="30">
        <f t="shared" si="0"/>
        <v>1</v>
      </c>
    </row>
    <row r="28" spans="2:38" ht="15" customHeight="1" x14ac:dyDescent="0.3">
      <c r="B28" s="173"/>
      <c r="C28" s="68">
        <v>4</v>
      </c>
      <c r="D28" s="177" t="str">
        <f>[4]SUMMARY!$AH$6</f>
        <v>Swim</v>
      </c>
      <c r="E28" s="178"/>
      <c r="F28" s="27">
        <v>1</v>
      </c>
      <c r="G28" s="28">
        <v>1</v>
      </c>
      <c r="H28" s="28">
        <v>1</v>
      </c>
      <c r="I28" s="28">
        <v>1</v>
      </c>
      <c r="J28" s="28">
        <v>1</v>
      </c>
      <c r="K28" s="28">
        <v>1</v>
      </c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9"/>
      <c r="AL28" s="30">
        <f t="shared" si="0"/>
        <v>6</v>
      </c>
    </row>
    <row r="29" spans="2:38" ht="14.4" x14ac:dyDescent="0.3">
      <c r="B29" s="173"/>
      <c r="C29" s="68">
        <v>5</v>
      </c>
      <c r="D29" s="177" t="str">
        <f>[4]SUMMARY!$AI$6</f>
        <v>Athletics/Running</v>
      </c>
      <c r="E29" s="178"/>
      <c r="F29" s="27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9"/>
      <c r="AL29" s="30">
        <f t="shared" si="0"/>
        <v>0</v>
      </c>
    </row>
    <row r="30" spans="2:38" ht="14.4" x14ac:dyDescent="0.3">
      <c r="B30" s="173"/>
      <c r="C30" s="70">
        <v>6</v>
      </c>
      <c r="D30" s="177" t="str">
        <f>[4]SUMMARY!$AJ$6</f>
        <v>OOA eg. Climb/Sail/Canoe/etc</v>
      </c>
      <c r="E30" s="178"/>
      <c r="F30" s="27"/>
      <c r="G30" s="28"/>
      <c r="H30" s="28"/>
      <c r="I30" s="28">
        <v>1</v>
      </c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9"/>
      <c r="AL30" s="30">
        <f t="shared" si="0"/>
        <v>1</v>
      </c>
    </row>
    <row r="31" spans="2:38" thickBot="1" x14ac:dyDescent="0.35">
      <c r="B31" s="174"/>
      <c r="C31" s="71">
        <v>7</v>
      </c>
      <c r="D31" s="179" t="str">
        <f>[4]SUMMARY!$AK$6</f>
        <v>Other</v>
      </c>
      <c r="E31" s="180"/>
      <c r="F31" s="31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3"/>
      <c r="AL31" s="34">
        <f t="shared" si="0"/>
        <v>0</v>
      </c>
    </row>
    <row r="32" spans="2:38" ht="15" customHeight="1" x14ac:dyDescent="0.3">
      <c r="B32" s="157" t="s">
        <v>60</v>
      </c>
      <c r="C32" s="160" t="s">
        <v>61</v>
      </c>
      <c r="D32" s="161"/>
      <c r="E32" s="161"/>
      <c r="F32" s="35" t="str">
        <f>IF(F$2=0,"",COUNTA(F3:F9)+IF(OR(F10="Y",F10="y"),1,F10))</f>
        <v/>
      </c>
      <c r="G32" s="36" t="str">
        <f t="shared" ref="G32:AK32" si="1">IF(G$2=0,"",COUNTA(G3:G9)+IF(OR(G10="Y",G10="y"),1,G10))</f>
        <v/>
      </c>
      <c r="H32" s="36" t="str">
        <f t="shared" si="1"/>
        <v/>
      </c>
      <c r="I32" s="36" t="str">
        <f t="shared" si="1"/>
        <v/>
      </c>
      <c r="J32" s="36" t="str">
        <f t="shared" si="1"/>
        <v/>
      </c>
      <c r="K32" s="36" t="str">
        <f t="shared" si="1"/>
        <v/>
      </c>
      <c r="L32" s="36" t="str">
        <f t="shared" si="1"/>
        <v/>
      </c>
      <c r="M32" s="36" t="str">
        <f t="shared" si="1"/>
        <v/>
      </c>
      <c r="N32" s="36" t="str">
        <f t="shared" si="1"/>
        <v/>
      </c>
      <c r="O32" s="36" t="str">
        <f t="shared" si="1"/>
        <v/>
      </c>
      <c r="P32" s="36" t="str">
        <f t="shared" si="1"/>
        <v/>
      </c>
      <c r="Q32" s="36" t="str">
        <f t="shared" si="1"/>
        <v/>
      </c>
      <c r="R32" s="36" t="str">
        <f t="shared" si="1"/>
        <v/>
      </c>
      <c r="S32" s="36" t="str">
        <f t="shared" si="1"/>
        <v/>
      </c>
      <c r="T32" s="36" t="str">
        <f t="shared" si="1"/>
        <v/>
      </c>
      <c r="U32" s="36" t="str">
        <f t="shared" si="1"/>
        <v/>
      </c>
      <c r="V32" s="36" t="str">
        <f t="shared" si="1"/>
        <v/>
      </c>
      <c r="W32" s="36" t="str">
        <f t="shared" si="1"/>
        <v/>
      </c>
      <c r="X32" s="36" t="str">
        <f t="shared" si="1"/>
        <v/>
      </c>
      <c r="Y32" s="36" t="str">
        <f t="shared" si="1"/>
        <v/>
      </c>
      <c r="Z32" s="36" t="str">
        <f t="shared" si="1"/>
        <v/>
      </c>
      <c r="AA32" s="36" t="str">
        <f t="shared" si="1"/>
        <v/>
      </c>
      <c r="AB32" s="36" t="str">
        <f t="shared" si="1"/>
        <v/>
      </c>
      <c r="AC32" s="36" t="str">
        <f t="shared" si="1"/>
        <v/>
      </c>
      <c r="AD32" s="36" t="str">
        <f t="shared" si="1"/>
        <v/>
      </c>
      <c r="AE32" s="36" t="str">
        <f t="shared" si="1"/>
        <v/>
      </c>
      <c r="AF32" s="36" t="str">
        <f t="shared" si="1"/>
        <v/>
      </c>
      <c r="AG32" s="36" t="str">
        <f t="shared" si="1"/>
        <v/>
      </c>
      <c r="AH32" s="36" t="str">
        <f t="shared" si="1"/>
        <v/>
      </c>
      <c r="AI32" s="36" t="str">
        <f t="shared" si="1"/>
        <v/>
      </c>
      <c r="AJ32" s="36" t="str">
        <f t="shared" si="1"/>
        <v/>
      </c>
      <c r="AK32" s="37" t="str">
        <f t="shared" si="1"/>
        <v/>
      </c>
      <c r="AL32" s="162"/>
    </row>
    <row r="33" spans="2:38" ht="14.4" x14ac:dyDescent="0.3">
      <c r="B33" s="158"/>
      <c r="C33" s="165" t="s">
        <v>62</v>
      </c>
      <c r="D33" s="166"/>
      <c r="E33" s="166"/>
      <c r="F33" s="38" t="str">
        <f>IF(F$2=0,"",COUNTA(F11:F13,F15:F18,F20:F21)+IF(OR(F14="Y",F14="y"),1,F14)+IF(OR(F19="Y",F19="y"),1,F19))</f>
        <v/>
      </c>
      <c r="G33" s="39" t="str">
        <f t="shared" ref="G33:AK33" si="2">IF(G$2=0,"",COUNTA(G11:G13,G15:G18,G20:G21)+IF(OR(G14="Y",G14="y"),1,G14)+IF(OR(G19="Y",G19="y"),1,G19))</f>
        <v/>
      </c>
      <c r="H33" s="39" t="str">
        <f t="shared" si="2"/>
        <v/>
      </c>
      <c r="I33" s="39" t="str">
        <f t="shared" si="2"/>
        <v/>
      </c>
      <c r="J33" s="39" t="str">
        <f t="shared" si="2"/>
        <v/>
      </c>
      <c r="K33" s="39" t="str">
        <f t="shared" si="2"/>
        <v/>
      </c>
      <c r="L33" s="39" t="str">
        <f t="shared" si="2"/>
        <v/>
      </c>
      <c r="M33" s="39" t="str">
        <f t="shared" si="2"/>
        <v/>
      </c>
      <c r="N33" s="39" t="str">
        <f t="shared" si="2"/>
        <v/>
      </c>
      <c r="O33" s="39" t="str">
        <f t="shared" si="2"/>
        <v/>
      </c>
      <c r="P33" s="39" t="str">
        <f t="shared" si="2"/>
        <v/>
      </c>
      <c r="Q33" s="39" t="str">
        <f t="shared" si="2"/>
        <v/>
      </c>
      <c r="R33" s="39" t="str">
        <f t="shared" si="2"/>
        <v/>
      </c>
      <c r="S33" s="39" t="str">
        <f t="shared" si="2"/>
        <v/>
      </c>
      <c r="T33" s="39" t="str">
        <f t="shared" si="2"/>
        <v/>
      </c>
      <c r="U33" s="39" t="str">
        <f t="shared" si="2"/>
        <v/>
      </c>
      <c r="V33" s="39" t="str">
        <f t="shared" si="2"/>
        <v/>
      </c>
      <c r="W33" s="39" t="str">
        <f t="shared" si="2"/>
        <v/>
      </c>
      <c r="X33" s="39" t="str">
        <f t="shared" si="2"/>
        <v/>
      </c>
      <c r="Y33" s="39" t="str">
        <f t="shared" si="2"/>
        <v/>
      </c>
      <c r="Z33" s="39" t="str">
        <f t="shared" si="2"/>
        <v/>
      </c>
      <c r="AA33" s="39" t="str">
        <f t="shared" si="2"/>
        <v/>
      </c>
      <c r="AB33" s="39" t="str">
        <f t="shared" si="2"/>
        <v/>
      </c>
      <c r="AC33" s="39" t="str">
        <f t="shared" si="2"/>
        <v/>
      </c>
      <c r="AD33" s="39" t="str">
        <f t="shared" si="2"/>
        <v/>
      </c>
      <c r="AE33" s="39" t="str">
        <f t="shared" si="2"/>
        <v/>
      </c>
      <c r="AF33" s="39" t="str">
        <f t="shared" si="2"/>
        <v/>
      </c>
      <c r="AG33" s="39" t="str">
        <f t="shared" si="2"/>
        <v/>
      </c>
      <c r="AH33" s="39" t="str">
        <f t="shared" si="2"/>
        <v/>
      </c>
      <c r="AI33" s="39" t="str">
        <f t="shared" si="2"/>
        <v/>
      </c>
      <c r="AJ33" s="39" t="str">
        <f t="shared" si="2"/>
        <v/>
      </c>
      <c r="AK33" s="40" t="str">
        <f t="shared" si="2"/>
        <v/>
      </c>
      <c r="AL33" s="163"/>
    </row>
    <row r="34" spans="2:38" ht="14.4" x14ac:dyDescent="0.3">
      <c r="B34" s="158"/>
      <c r="C34" s="167" t="s">
        <v>63</v>
      </c>
      <c r="D34" s="168"/>
      <c r="E34" s="168"/>
      <c r="F34" s="91" t="str">
        <f>IF(F$2=0,"",COUNTA(F22:F24))</f>
        <v/>
      </c>
      <c r="G34" s="92" t="str">
        <f t="shared" ref="G34:AK34" si="3">IF(G$2=0,"",COUNTA(G22:G24))</f>
        <v/>
      </c>
      <c r="H34" s="92" t="str">
        <f t="shared" si="3"/>
        <v/>
      </c>
      <c r="I34" s="92" t="str">
        <f t="shared" si="3"/>
        <v/>
      </c>
      <c r="J34" s="92" t="str">
        <f t="shared" si="3"/>
        <v/>
      </c>
      <c r="K34" s="92" t="str">
        <f t="shared" si="3"/>
        <v/>
      </c>
      <c r="L34" s="92" t="str">
        <f t="shared" si="3"/>
        <v/>
      </c>
      <c r="M34" s="92" t="str">
        <f t="shared" si="3"/>
        <v/>
      </c>
      <c r="N34" s="92" t="str">
        <f t="shared" si="3"/>
        <v/>
      </c>
      <c r="O34" s="92" t="str">
        <f t="shared" si="3"/>
        <v/>
      </c>
      <c r="P34" s="92" t="str">
        <f t="shared" si="3"/>
        <v/>
      </c>
      <c r="Q34" s="92" t="str">
        <f t="shared" si="3"/>
        <v/>
      </c>
      <c r="R34" s="92" t="str">
        <f t="shared" si="3"/>
        <v/>
      </c>
      <c r="S34" s="92" t="str">
        <f t="shared" si="3"/>
        <v/>
      </c>
      <c r="T34" s="92" t="str">
        <f t="shared" si="3"/>
        <v/>
      </c>
      <c r="U34" s="92" t="str">
        <f t="shared" si="3"/>
        <v/>
      </c>
      <c r="V34" s="92" t="str">
        <f t="shared" si="3"/>
        <v/>
      </c>
      <c r="W34" s="92" t="str">
        <f t="shared" si="3"/>
        <v/>
      </c>
      <c r="X34" s="92" t="str">
        <f t="shared" si="3"/>
        <v/>
      </c>
      <c r="Y34" s="92" t="str">
        <f t="shared" si="3"/>
        <v/>
      </c>
      <c r="Z34" s="92" t="str">
        <f t="shared" si="3"/>
        <v/>
      </c>
      <c r="AA34" s="92" t="str">
        <f t="shared" si="3"/>
        <v/>
      </c>
      <c r="AB34" s="92" t="str">
        <f t="shared" si="3"/>
        <v/>
      </c>
      <c r="AC34" s="92" t="str">
        <f t="shared" si="3"/>
        <v/>
      </c>
      <c r="AD34" s="92" t="str">
        <f t="shared" si="3"/>
        <v/>
      </c>
      <c r="AE34" s="92" t="str">
        <f t="shared" si="3"/>
        <v/>
      </c>
      <c r="AF34" s="92" t="str">
        <f t="shared" si="3"/>
        <v/>
      </c>
      <c r="AG34" s="92" t="str">
        <f t="shared" si="3"/>
        <v/>
      </c>
      <c r="AH34" s="92" t="str">
        <f t="shared" si="3"/>
        <v/>
      </c>
      <c r="AI34" s="92" t="str">
        <f t="shared" si="3"/>
        <v/>
      </c>
      <c r="AJ34" s="92" t="str">
        <f t="shared" si="3"/>
        <v/>
      </c>
      <c r="AK34" s="93" t="str">
        <f t="shared" si="3"/>
        <v/>
      </c>
      <c r="AL34" s="163"/>
    </row>
    <row r="35" spans="2:38" thickBot="1" x14ac:dyDescent="0.35">
      <c r="B35" s="158"/>
      <c r="C35" s="169" t="s">
        <v>64</v>
      </c>
      <c r="D35" s="170"/>
      <c r="E35" s="170"/>
      <c r="F35" s="94" t="str">
        <f>IF(F$2=0,"",COUNTA(F25:F30)+IF(OR(F31="Y",F31="y"),1,F31))</f>
        <v/>
      </c>
      <c r="G35" s="95" t="str">
        <f t="shared" ref="G35:AK35" si="4">IF(G$2=0,"",COUNTA(G25:G30)+IF(OR(G31="Y",G31="y"),1,G31))</f>
        <v/>
      </c>
      <c r="H35" s="95" t="str">
        <f t="shared" si="4"/>
        <v/>
      </c>
      <c r="I35" s="95" t="str">
        <f t="shared" si="4"/>
        <v/>
      </c>
      <c r="J35" s="95" t="str">
        <f t="shared" si="4"/>
        <v/>
      </c>
      <c r="K35" s="95" t="str">
        <f t="shared" si="4"/>
        <v/>
      </c>
      <c r="L35" s="95" t="str">
        <f t="shared" si="4"/>
        <v/>
      </c>
      <c r="M35" s="95" t="str">
        <f t="shared" si="4"/>
        <v/>
      </c>
      <c r="N35" s="95" t="str">
        <f t="shared" si="4"/>
        <v/>
      </c>
      <c r="O35" s="95" t="str">
        <f t="shared" si="4"/>
        <v/>
      </c>
      <c r="P35" s="95" t="str">
        <f t="shared" si="4"/>
        <v/>
      </c>
      <c r="Q35" s="95" t="str">
        <f t="shared" si="4"/>
        <v/>
      </c>
      <c r="R35" s="95" t="str">
        <f t="shared" si="4"/>
        <v/>
      </c>
      <c r="S35" s="95" t="str">
        <f t="shared" si="4"/>
        <v/>
      </c>
      <c r="T35" s="95" t="str">
        <f t="shared" si="4"/>
        <v/>
      </c>
      <c r="U35" s="95" t="str">
        <f t="shared" si="4"/>
        <v/>
      </c>
      <c r="V35" s="95" t="str">
        <f t="shared" si="4"/>
        <v/>
      </c>
      <c r="W35" s="95" t="str">
        <f t="shared" si="4"/>
        <v/>
      </c>
      <c r="X35" s="95" t="str">
        <f t="shared" si="4"/>
        <v/>
      </c>
      <c r="Y35" s="95" t="str">
        <f t="shared" si="4"/>
        <v/>
      </c>
      <c r="Z35" s="95" t="str">
        <f t="shared" si="4"/>
        <v/>
      </c>
      <c r="AA35" s="95" t="str">
        <f t="shared" si="4"/>
        <v/>
      </c>
      <c r="AB35" s="95" t="str">
        <f t="shared" si="4"/>
        <v/>
      </c>
      <c r="AC35" s="95" t="str">
        <f t="shared" si="4"/>
        <v/>
      </c>
      <c r="AD35" s="95" t="str">
        <f t="shared" si="4"/>
        <v/>
      </c>
      <c r="AE35" s="95" t="str">
        <f t="shared" si="4"/>
        <v/>
      </c>
      <c r="AF35" s="95" t="str">
        <f t="shared" si="4"/>
        <v/>
      </c>
      <c r="AG35" s="95" t="str">
        <f t="shared" si="4"/>
        <v/>
      </c>
      <c r="AH35" s="95" t="str">
        <f t="shared" si="4"/>
        <v/>
      </c>
      <c r="AI35" s="95" t="str">
        <f t="shared" si="4"/>
        <v/>
      </c>
      <c r="AJ35" s="95" t="str">
        <f t="shared" si="4"/>
        <v/>
      </c>
      <c r="AK35" s="96" t="str">
        <f t="shared" si="4"/>
        <v/>
      </c>
      <c r="AL35" s="163"/>
    </row>
    <row r="36" spans="2:38" thickBot="1" x14ac:dyDescent="0.35">
      <c r="B36" s="159"/>
      <c r="C36" s="171" t="s">
        <v>65</v>
      </c>
      <c r="D36" s="172"/>
      <c r="E36" s="172"/>
      <c r="F36" s="41" t="str">
        <f>IF(F$2="","",SUM(F32:F35))</f>
        <v/>
      </c>
      <c r="G36" s="42" t="str">
        <f t="shared" ref="G36:AK36" si="5">IF(G$2="","",SUM(G32:G35))</f>
        <v/>
      </c>
      <c r="H36" s="42" t="str">
        <f t="shared" si="5"/>
        <v/>
      </c>
      <c r="I36" s="42" t="str">
        <f t="shared" si="5"/>
        <v/>
      </c>
      <c r="J36" s="42" t="str">
        <f t="shared" si="5"/>
        <v/>
      </c>
      <c r="K36" s="42" t="str">
        <f t="shared" si="5"/>
        <v/>
      </c>
      <c r="L36" s="42">
        <f t="shared" si="5"/>
        <v>0</v>
      </c>
      <c r="M36" s="42">
        <f t="shared" si="5"/>
        <v>0</v>
      </c>
      <c r="N36" s="42">
        <f t="shared" si="5"/>
        <v>0</v>
      </c>
      <c r="O36" s="42">
        <f t="shared" si="5"/>
        <v>0</v>
      </c>
      <c r="P36" s="42">
        <f t="shared" si="5"/>
        <v>0</v>
      </c>
      <c r="Q36" s="42">
        <f t="shared" si="5"/>
        <v>0</v>
      </c>
      <c r="R36" s="42">
        <f t="shared" si="5"/>
        <v>0</v>
      </c>
      <c r="S36" s="42">
        <f t="shared" si="5"/>
        <v>0</v>
      </c>
      <c r="T36" s="42">
        <f t="shared" si="5"/>
        <v>0</v>
      </c>
      <c r="U36" s="42">
        <f t="shared" si="5"/>
        <v>0</v>
      </c>
      <c r="V36" s="42">
        <f t="shared" si="5"/>
        <v>0</v>
      </c>
      <c r="W36" s="42">
        <f t="shared" si="5"/>
        <v>0</v>
      </c>
      <c r="X36" s="42">
        <f t="shared" si="5"/>
        <v>0</v>
      </c>
      <c r="Y36" s="42">
        <f t="shared" si="5"/>
        <v>0</v>
      </c>
      <c r="Z36" s="42">
        <f t="shared" si="5"/>
        <v>0</v>
      </c>
      <c r="AA36" s="42">
        <f t="shared" si="5"/>
        <v>0</v>
      </c>
      <c r="AB36" s="42">
        <f t="shared" si="5"/>
        <v>0</v>
      </c>
      <c r="AC36" s="42">
        <f t="shared" si="5"/>
        <v>0</v>
      </c>
      <c r="AD36" s="42">
        <f t="shared" si="5"/>
        <v>0</v>
      </c>
      <c r="AE36" s="42">
        <f t="shared" si="5"/>
        <v>0</v>
      </c>
      <c r="AF36" s="42">
        <f t="shared" si="5"/>
        <v>0</v>
      </c>
      <c r="AG36" s="42">
        <f t="shared" si="5"/>
        <v>0</v>
      </c>
      <c r="AH36" s="42">
        <f t="shared" si="5"/>
        <v>0</v>
      </c>
      <c r="AI36" s="42">
        <f t="shared" si="5"/>
        <v>0</v>
      </c>
      <c r="AJ36" s="42">
        <f t="shared" si="5"/>
        <v>0</v>
      </c>
      <c r="AK36" s="43">
        <f t="shared" si="5"/>
        <v>0</v>
      </c>
      <c r="AL36" s="164"/>
    </row>
    <row r="37" spans="2:38" ht="14.4" x14ac:dyDescent="0.3"/>
    <row r="38" spans="2:38" ht="14.4" hidden="1" x14ac:dyDescent="0.3"/>
    <row r="39" spans="2:38" ht="14.4" hidden="1" x14ac:dyDescent="0.3"/>
    <row r="40" spans="2:38" ht="14.4" hidden="1" x14ac:dyDescent="0.3"/>
    <row r="41" spans="2:38" ht="14.4" hidden="1" x14ac:dyDescent="0.3"/>
    <row r="42" spans="2:38" ht="14.4" hidden="1" x14ac:dyDescent="0.3"/>
    <row r="43" spans="2:38" ht="14.4" hidden="1" x14ac:dyDescent="0.3"/>
    <row r="44" spans="2:38" ht="14.4" hidden="1" x14ac:dyDescent="0.3"/>
    <row r="45" spans="2:38" ht="14.4" hidden="1" x14ac:dyDescent="0.3"/>
    <row r="46" spans="2:38" ht="14.4" hidden="1" x14ac:dyDescent="0.3"/>
    <row r="47" spans="2:38" ht="14.4" hidden="1" x14ac:dyDescent="0.3"/>
    <row r="48" spans="2:38" ht="14.4" hidden="1" x14ac:dyDescent="0.3"/>
    <row r="49" ht="14.4" hidden="1" x14ac:dyDescent="0.3"/>
    <row r="50" ht="14.4" hidden="1" x14ac:dyDescent="0.3"/>
    <row r="51" ht="14.4" hidden="1" x14ac:dyDescent="0.3"/>
    <row r="52" ht="14.4" hidden="1" x14ac:dyDescent="0.3"/>
  </sheetData>
  <protectedRanges>
    <protectedRange sqref="B22 C30:C31 B29:B31 B25:B27" name="R1_4_2"/>
    <protectedRange sqref="B3:B10 B12:B19 C3:C21 C25:C29" name="R1_1_2_2"/>
    <protectedRange sqref="C22:C24 D3:D30" name="R1_1_1_1"/>
    <protectedRange sqref="D31" name="R1_3_1"/>
    <protectedRange sqref="F2:AK2" name="R1_2_1"/>
  </protectedRanges>
  <mergeCells count="41">
    <mergeCell ref="B2:D2"/>
    <mergeCell ref="B3:B10"/>
    <mergeCell ref="D3:E3"/>
    <mergeCell ref="D4:E4"/>
    <mergeCell ref="D5:E5"/>
    <mergeCell ref="D6:E6"/>
    <mergeCell ref="D7:E7"/>
    <mergeCell ref="D8:E8"/>
    <mergeCell ref="D9:E9"/>
    <mergeCell ref="D10:E10"/>
    <mergeCell ref="D20:E20"/>
    <mergeCell ref="D21:E21"/>
    <mergeCell ref="B22:B24"/>
    <mergeCell ref="C22:E22"/>
    <mergeCell ref="C23:E23"/>
    <mergeCell ref="C24:E24"/>
    <mergeCell ref="B11:B21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AL32:AL36"/>
    <mergeCell ref="B25:B31"/>
    <mergeCell ref="D25:E25"/>
    <mergeCell ref="D26:E26"/>
    <mergeCell ref="D27:E27"/>
    <mergeCell ref="D28:E28"/>
    <mergeCell ref="D29:E29"/>
    <mergeCell ref="D30:E30"/>
    <mergeCell ref="D31:E31"/>
    <mergeCell ref="B32:B36"/>
    <mergeCell ref="C32:E32"/>
    <mergeCell ref="C33:E33"/>
    <mergeCell ref="C34:E34"/>
    <mergeCell ref="C35:E35"/>
    <mergeCell ref="C36:E36"/>
  </mergeCells>
  <conditionalFormatting sqref="F3:AK10">
    <cfRule type="expression" dxfId="9" priority="5">
      <formula>NOT(ISBLANK(F3))</formula>
    </cfRule>
  </conditionalFormatting>
  <conditionalFormatting sqref="F11:AK21">
    <cfRule type="expression" dxfId="8" priority="4">
      <formula>NOT(ISBLANK(F11))</formula>
    </cfRule>
  </conditionalFormatting>
  <conditionalFormatting sqref="F22:AK24">
    <cfRule type="expression" dxfId="7" priority="3">
      <formula>NOT(ISBLANK(F22))</formula>
    </cfRule>
  </conditionalFormatting>
  <conditionalFormatting sqref="F25:AK31">
    <cfRule type="expression" dxfId="6" priority="2">
      <formula>NOT(ISBLANK(F25))</formula>
    </cfRule>
  </conditionalFormatting>
  <conditionalFormatting sqref="F3:AK31">
    <cfRule type="expression" dxfId="5" priority="1" stopIfTrue="1">
      <formula>IF(F$2=0,TRUE,FALSE)</formula>
    </cfRule>
  </conditionalFormatting>
  <dataValidations count="2">
    <dataValidation type="whole" allowBlank="1" showInputMessage="1" showErrorMessage="1" sqref="F10:AK10 F14:AK14 F19:AK19 F21:AK21 F31:AK31">
      <formula1>1</formula1>
      <formula2>5</formula2>
    </dataValidation>
    <dataValidation type="whole" operator="equal" allowBlank="1" showInputMessage="1" showErrorMessage="1" sqref="F22:AK30 F20:AK20 F15:AK18 F3:AK9 F11:AK13">
      <formula1>1</formula1>
    </dataValidation>
  </dataValidations>
  <pageMargins left="0.7" right="0.7" top="0.75" bottom="0.75" header="0.3" footer="0.3"/>
  <pageSetup paperSize="9" scale="7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40"/>
  <sheetViews>
    <sheetView tabSelected="1" zoomScaleNormal="100" workbookViewId="0">
      <selection activeCell="G2" sqref="G2:L32"/>
    </sheetView>
  </sheetViews>
  <sheetFormatPr defaultColWidth="0" defaultRowHeight="14.4" zeroHeight="1" x14ac:dyDescent="0.3"/>
  <cols>
    <col min="1" max="1" width="2.88671875" style="47" customWidth="1"/>
    <col min="2" max="3" width="5.6640625" style="47" customWidth="1"/>
    <col min="4" max="4" width="47.109375" style="47" customWidth="1"/>
    <col min="5" max="5" width="6.5546875" style="47" customWidth="1"/>
    <col min="6" max="6" width="4.5546875" style="48" customWidth="1"/>
    <col min="7" max="38" width="2.88671875" style="47" customWidth="1"/>
    <col min="39" max="42" width="5.6640625" style="49" customWidth="1"/>
    <col min="43" max="43" width="2.88671875" style="52" customWidth="1"/>
    <col min="44" max="16384" width="2.88671875" style="52" hidden="1"/>
  </cols>
  <sheetData>
    <row r="1" spans="2:43" s="47" customFormat="1" ht="15" thickBot="1" x14ac:dyDescent="0.35">
      <c r="F1" s="48"/>
      <c r="AM1" s="49"/>
      <c r="AN1" s="49"/>
      <c r="AO1" s="49"/>
      <c r="AP1" s="49"/>
    </row>
    <row r="2" spans="2:43" s="50" customFormat="1" ht="90" customHeight="1" thickBot="1" x14ac:dyDescent="0.35">
      <c r="B2" s="148" t="s">
        <v>67</v>
      </c>
      <c r="C2" s="149"/>
      <c r="D2" s="149"/>
      <c r="E2" s="18" t="s">
        <v>0</v>
      </c>
      <c r="F2" s="16" t="s">
        <v>1</v>
      </c>
      <c r="G2" s="90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2"/>
      <c r="AM2" s="19" t="s">
        <v>2</v>
      </c>
      <c r="AN2" s="20" t="s">
        <v>3</v>
      </c>
      <c r="AO2" s="101" t="s">
        <v>4</v>
      </c>
      <c r="AP2" s="105" t="s">
        <v>5</v>
      </c>
    </row>
    <row r="3" spans="2:43" s="47" customFormat="1" ht="15" customHeight="1" thickBot="1" x14ac:dyDescent="0.35">
      <c r="B3" s="150" t="s">
        <v>17</v>
      </c>
      <c r="C3" s="153" t="s">
        <v>16</v>
      </c>
      <c r="D3" s="54" t="s">
        <v>28</v>
      </c>
      <c r="E3" s="55"/>
      <c r="F3" s="44" t="s">
        <v>6</v>
      </c>
      <c r="G3" s="72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4"/>
      <c r="AM3" s="9">
        <f>IF(COUNTA($G$2:$AL$2)&lt;1,0,((SUMIFS($G3:$AL3,$G3:$AL3,"1",$G$2:$AL$2,"&lt;&gt;"))/COUNTA($G$2:$AL$2))*100)</f>
        <v>0</v>
      </c>
      <c r="AN3" s="10">
        <f>IF(COUNTA($G$2:$AL$2)&lt;1,0,(((SUMIFS($G3:$AL3,$G3:$AL3,"2",$G$2:$AL$2,"&lt;&gt;"))/2)/COUNTA($G$2:$AL$2))*100)</f>
        <v>0</v>
      </c>
      <c r="AO3" s="102">
        <f>IF(COUNTA($G$2:$AL$2)&lt;1,0,(((SUMIFS($G3:$AL3,$G3:$AL3,"3",$G$2:$AL$2,"&lt;&gt;"))/3)/COUNTA($G$2:$AL$2))*100)</f>
        <v>0</v>
      </c>
      <c r="AP3" s="106">
        <f>IF(COUNTA($G$2:$AL$2)&lt;1,0,(((SUMIFS($G3:$AL3,$G3:$AL3,"4",$G$2:$AL$2,"&lt;&gt;"))/4)/COUNTA($G$2:$AL$2))*100)</f>
        <v>0</v>
      </c>
      <c r="AQ3" s="51"/>
    </row>
    <row r="4" spans="2:43" s="47" customFormat="1" ht="15" thickBot="1" x14ac:dyDescent="0.35">
      <c r="B4" s="151"/>
      <c r="C4" s="154"/>
      <c r="D4" s="56" t="s">
        <v>29</v>
      </c>
      <c r="E4" s="57"/>
      <c r="F4" s="45" t="s">
        <v>6</v>
      </c>
      <c r="G4" s="72"/>
      <c r="H4" s="73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6"/>
      <c r="AM4" s="11">
        <f t="shared" ref="AM4:AM32" si="0">IF(COUNTA($G$2:$AL$2)&lt;1,0,((SUMIFS($G4:$AL4,$G4:$AL4,"1",$G$2:$AL$2,"&lt;&gt;"))/COUNTA($G$2:$AL$2))*100)</f>
        <v>0</v>
      </c>
      <c r="AN4" s="12">
        <f t="shared" ref="AN4:AN32" si="1">IF(COUNTA($G$2:$AL$2)&lt;1,0,(((SUMIFS($G4:$AL4,$G4:$AL4,"2",$G$2:$AL$2,"&lt;&gt;"))/2)/COUNTA($G$2:$AL$2))*100)</f>
        <v>0</v>
      </c>
      <c r="AO4" s="103">
        <f t="shared" ref="AO4:AO32" si="2">IF(COUNTA($G$2:$AL$2)&lt;1,0,(((SUMIFS($G4:$AL4,$G4:$AL4,"3",$G$2:$AL$2,"&lt;&gt;"))/3)/COUNTA($G$2:$AL$2))*100)</f>
        <v>0</v>
      </c>
      <c r="AP4" s="107">
        <f t="shared" ref="AP4:AP32" si="3">IF(COUNTA($G$2:$AL$2)&lt;1,0,(((SUMIFS($G4:$AL4,$G4:$AL4,"4",$G$2:$AL$2,"&lt;&gt;"))/4)/COUNTA($G$2:$AL$2))*100)</f>
        <v>0</v>
      </c>
      <c r="AQ4" s="51"/>
    </row>
    <row r="5" spans="2:43" s="47" customFormat="1" ht="15" thickBot="1" x14ac:dyDescent="0.35">
      <c r="B5" s="151"/>
      <c r="C5" s="154"/>
      <c r="D5" s="56" t="s">
        <v>30</v>
      </c>
      <c r="E5" s="57"/>
      <c r="F5" s="45" t="s">
        <v>6</v>
      </c>
      <c r="G5" s="72"/>
      <c r="H5" s="73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6"/>
      <c r="AM5" s="11">
        <f t="shared" si="0"/>
        <v>0</v>
      </c>
      <c r="AN5" s="12">
        <f t="shared" si="1"/>
        <v>0</v>
      </c>
      <c r="AO5" s="103">
        <f t="shared" si="2"/>
        <v>0</v>
      </c>
      <c r="AP5" s="107">
        <f t="shared" si="3"/>
        <v>0</v>
      </c>
      <c r="AQ5" s="51"/>
    </row>
    <row r="6" spans="2:43" s="47" customFormat="1" ht="15" customHeight="1" thickBot="1" x14ac:dyDescent="0.35">
      <c r="B6" s="151"/>
      <c r="C6" s="154" t="s">
        <v>18</v>
      </c>
      <c r="D6" s="56" t="s">
        <v>31</v>
      </c>
      <c r="E6" s="57"/>
      <c r="F6" s="45" t="s">
        <v>7</v>
      </c>
      <c r="G6" s="72"/>
      <c r="H6" s="73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6"/>
      <c r="AM6" s="11">
        <f t="shared" si="0"/>
        <v>0</v>
      </c>
      <c r="AN6" s="12">
        <f t="shared" si="1"/>
        <v>0</v>
      </c>
      <c r="AO6" s="103">
        <f t="shared" si="2"/>
        <v>0</v>
      </c>
      <c r="AP6" s="107">
        <f t="shared" si="3"/>
        <v>0</v>
      </c>
      <c r="AQ6" s="51"/>
    </row>
    <row r="7" spans="2:43" s="47" customFormat="1" ht="15" thickBot="1" x14ac:dyDescent="0.35">
      <c r="B7" s="151"/>
      <c r="C7" s="154"/>
      <c r="D7" s="56" t="s">
        <v>32</v>
      </c>
      <c r="E7" s="57"/>
      <c r="F7" s="45" t="s">
        <v>7</v>
      </c>
      <c r="G7" s="72"/>
      <c r="H7" s="73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6"/>
      <c r="AM7" s="11">
        <f t="shared" si="0"/>
        <v>0</v>
      </c>
      <c r="AN7" s="12">
        <f t="shared" si="1"/>
        <v>0</v>
      </c>
      <c r="AO7" s="103">
        <f t="shared" si="2"/>
        <v>0</v>
      </c>
      <c r="AP7" s="107">
        <f t="shared" si="3"/>
        <v>0</v>
      </c>
      <c r="AQ7" s="51"/>
    </row>
    <row r="8" spans="2:43" s="47" customFormat="1" ht="15" customHeight="1" thickBot="1" x14ac:dyDescent="0.35">
      <c r="B8" s="151"/>
      <c r="C8" s="154"/>
      <c r="D8" s="56" t="s">
        <v>19</v>
      </c>
      <c r="E8" s="57"/>
      <c r="F8" s="45" t="s">
        <v>7</v>
      </c>
      <c r="G8" s="72"/>
      <c r="H8" s="73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6"/>
      <c r="AM8" s="11">
        <f t="shared" si="0"/>
        <v>0</v>
      </c>
      <c r="AN8" s="12">
        <f t="shared" si="1"/>
        <v>0</v>
      </c>
      <c r="AO8" s="103">
        <f t="shared" si="2"/>
        <v>0</v>
      </c>
      <c r="AP8" s="107">
        <f t="shared" si="3"/>
        <v>0</v>
      </c>
      <c r="AQ8" s="51"/>
    </row>
    <row r="9" spans="2:43" s="47" customFormat="1" ht="15" customHeight="1" thickBot="1" x14ac:dyDescent="0.35">
      <c r="B9" s="151"/>
      <c r="C9" s="154" t="s">
        <v>20</v>
      </c>
      <c r="D9" s="56" t="s">
        <v>33</v>
      </c>
      <c r="E9" s="57"/>
      <c r="F9" s="45" t="s">
        <v>49</v>
      </c>
      <c r="G9" s="72"/>
      <c r="H9" s="73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6"/>
      <c r="AM9" s="11">
        <f t="shared" si="0"/>
        <v>0</v>
      </c>
      <c r="AN9" s="12">
        <f t="shared" si="1"/>
        <v>0</v>
      </c>
      <c r="AO9" s="103">
        <f t="shared" si="2"/>
        <v>0</v>
      </c>
      <c r="AP9" s="107">
        <f t="shared" si="3"/>
        <v>0</v>
      </c>
      <c r="AQ9" s="51"/>
    </row>
    <row r="10" spans="2:43" s="47" customFormat="1" ht="15" thickBot="1" x14ac:dyDescent="0.35">
      <c r="B10" s="151"/>
      <c r="C10" s="154"/>
      <c r="D10" s="56" t="s">
        <v>34</v>
      </c>
      <c r="E10" s="57"/>
      <c r="F10" s="45" t="s">
        <v>49</v>
      </c>
      <c r="G10" s="72"/>
      <c r="H10" s="73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6"/>
      <c r="AM10" s="11">
        <f t="shared" si="0"/>
        <v>0</v>
      </c>
      <c r="AN10" s="12">
        <f t="shared" si="1"/>
        <v>0</v>
      </c>
      <c r="AO10" s="103">
        <f t="shared" si="2"/>
        <v>0</v>
      </c>
      <c r="AP10" s="107">
        <f t="shared" si="3"/>
        <v>0</v>
      </c>
      <c r="AQ10" s="51"/>
    </row>
    <row r="11" spans="2:43" s="47" customFormat="1" ht="15" customHeight="1" thickBot="1" x14ac:dyDescent="0.35">
      <c r="B11" s="151"/>
      <c r="C11" s="154"/>
      <c r="D11" s="56" t="s">
        <v>35</v>
      </c>
      <c r="E11" s="57"/>
      <c r="F11" s="45" t="s">
        <v>49</v>
      </c>
      <c r="G11" s="72"/>
      <c r="H11" s="73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6"/>
      <c r="AM11" s="11">
        <f t="shared" si="0"/>
        <v>0</v>
      </c>
      <c r="AN11" s="12">
        <f t="shared" si="1"/>
        <v>0</v>
      </c>
      <c r="AO11" s="103">
        <f t="shared" si="2"/>
        <v>0</v>
      </c>
      <c r="AP11" s="107">
        <f t="shared" si="3"/>
        <v>0</v>
      </c>
      <c r="AQ11" s="51"/>
    </row>
    <row r="12" spans="2:43" s="47" customFormat="1" ht="15" customHeight="1" thickBot="1" x14ac:dyDescent="0.35">
      <c r="B12" s="151"/>
      <c r="C12" s="154"/>
      <c r="D12" s="56" t="s">
        <v>36</v>
      </c>
      <c r="E12" s="57"/>
      <c r="F12" s="45" t="s">
        <v>49</v>
      </c>
      <c r="G12" s="72"/>
      <c r="H12" s="73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6"/>
      <c r="AM12" s="11">
        <f t="shared" si="0"/>
        <v>0</v>
      </c>
      <c r="AN12" s="12">
        <f t="shared" si="1"/>
        <v>0</v>
      </c>
      <c r="AO12" s="103">
        <f t="shared" si="2"/>
        <v>0</v>
      </c>
      <c r="AP12" s="107">
        <f t="shared" si="3"/>
        <v>0</v>
      </c>
      <c r="AQ12" s="51"/>
    </row>
    <row r="13" spans="2:43" s="47" customFormat="1" ht="15" customHeight="1" thickBot="1" x14ac:dyDescent="0.35">
      <c r="B13" s="151"/>
      <c r="C13" s="154" t="s">
        <v>47</v>
      </c>
      <c r="D13" s="56" t="s">
        <v>37</v>
      </c>
      <c r="E13" s="57"/>
      <c r="F13" s="45" t="s">
        <v>50</v>
      </c>
      <c r="G13" s="72"/>
      <c r="H13" s="73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6"/>
      <c r="AM13" s="11">
        <f t="shared" si="0"/>
        <v>0</v>
      </c>
      <c r="AN13" s="12">
        <f t="shared" si="1"/>
        <v>0</v>
      </c>
      <c r="AO13" s="103">
        <f t="shared" si="2"/>
        <v>0</v>
      </c>
      <c r="AP13" s="107">
        <f t="shared" si="3"/>
        <v>0</v>
      </c>
      <c r="AQ13" s="51"/>
    </row>
    <row r="14" spans="2:43" s="47" customFormat="1" ht="15" thickBot="1" x14ac:dyDescent="0.35">
      <c r="B14" s="151"/>
      <c r="C14" s="154"/>
      <c r="D14" s="56" t="s">
        <v>38</v>
      </c>
      <c r="E14" s="57"/>
      <c r="F14" s="45" t="s">
        <v>50</v>
      </c>
      <c r="G14" s="72"/>
      <c r="H14" s="73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6"/>
      <c r="AM14" s="11">
        <f t="shared" si="0"/>
        <v>0</v>
      </c>
      <c r="AN14" s="12">
        <f t="shared" si="1"/>
        <v>0</v>
      </c>
      <c r="AO14" s="103">
        <f t="shared" si="2"/>
        <v>0</v>
      </c>
      <c r="AP14" s="107">
        <f t="shared" si="3"/>
        <v>0</v>
      </c>
      <c r="AQ14" s="51"/>
    </row>
    <row r="15" spans="2:43" s="47" customFormat="1" ht="15" thickBot="1" x14ac:dyDescent="0.35">
      <c r="B15" s="151"/>
      <c r="C15" s="154"/>
      <c r="D15" s="56" t="s">
        <v>39</v>
      </c>
      <c r="E15" s="57"/>
      <c r="F15" s="45" t="s">
        <v>51</v>
      </c>
      <c r="G15" s="72"/>
      <c r="H15" s="73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6"/>
      <c r="AM15" s="11">
        <f t="shared" si="0"/>
        <v>0</v>
      </c>
      <c r="AN15" s="12">
        <f t="shared" si="1"/>
        <v>0</v>
      </c>
      <c r="AO15" s="103">
        <f t="shared" si="2"/>
        <v>0</v>
      </c>
      <c r="AP15" s="107">
        <f t="shared" si="3"/>
        <v>0</v>
      </c>
      <c r="AQ15" s="51"/>
    </row>
    <row r="16" spans="2:43" s="47" customFormat="1" ht="15" thickBot="1" x14ac:dyDescent="0.35">
      <c r="B16" s="151"/>
      <c r="C16" s="154"/>
      <c r="D16" s="56" t="s">
        <v>40</v>
      </c>
      <c r="E16" s="57"/>
      <c r="F16" s="45" t="s">
        <v>51</v>
      </c>
      <c r="G16" s="72"/>
      <c r="H16" s="73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6"/>
      <c r="AM16" s="11">
        <f t="shared" si="0"/>
        <v>0</v>
      </c>
      <c r="AN16" s="12">
        <f t="shared" si="1"/>
        <v>0</v>
      </c>
      <c r="AO16" s="103">
        <f t="shared" si="2"/>
        <v>0</v>
      </c>
      <c r="AP16" s="107">
        <f t="shared" si="3"/>
        <v>0</v>
      </c>
      <c r="AQ16" s="51"/>
    </row>
    <row r="17" spans="2:43" s="47" customFormat="1" ht="15" customHeight="1" thickBot="1" x14ac:dyDescent="0.35">
      <c r="B17" s="151"/>
      <c r="C17" s="155" t="s">
        <v>21</v>
      </c>
      <c r="D17" s="56" t="s">
        <v>22</v>
      </c>
      <c r="E17" s="57"/>
      <c r="F17" s="45" t="s">
        <v>8</v>
      </c>
      <c r="G17" s="72"/>
      <c r="H17" s="73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1">
        <f t="shared" si="0"/>
        <v>0</v>
      </c>
      <c r="AN17" s="12">
        <f t="shared" si="1"/>
        <v>0</v>
      </c>
      <c r="AO17" s="103">
        <f t="shared" si="2"/>
        <v>0</v>
      </c>
      <c r="AP17" s="107">
        <f t="shared" si="3"/>
        <v>0</v>
      </c>
      <c r="AQ17" s="51"/>
    </row>
    <row r="18" spans="2:43" s="47" customFormat="1" ht="15" thickBot="1" x14ac:dyDescent="0.35">
      <c r="B18" s="151"/>
      <c r="C18" s="155"/>
      <c r="D18" s="56" t="s">
        <v>23</v>
      </c>
      <c r="E18" s="57"/>
      <c r="F18" s="45" t="s">
        <v>8</v>
      </c>
      <c r="G18" s="72"/>
      <c r="H18" s="73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6"/>
      <c r="AM18" s="11">
        <f t="shared" si="0"/>
        <v>0</v>
      </c>
      <c r="AN18" s="12">
        <f t="shared" si="1"/>
        <v>0</v>
      </c>
      <c r="AO18" s="103">
        <f t="shared" si="2"/>
        <v>0</v>
      </c>
      <c r="AP18" s="107">
        <f t="shared" si="3"/>
        <v>0</v>
      </c>
      <c r="AQ18" s="51"/>
    </row>
    <row r="19" spans="2:43" s="47" customFormat="1" ht="15" thickBot="1" x14ac:dyDescent="0.35">
      <c r="B19" s="152"/>
      <c r="C19" s="156"/>
      <c r="D19" s="58" t="s">
        <v>24</v>
      </c>
      <c r="E19" s="59"/>
      <c r="F19" s="46" t="s">
        <v>8</v>
      </c>
      <c r="G19" s="72"/>
      <c r="H19" s="73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8"/>
      <c r="AM19" s="13">
        <f t="shared" si="0"/>
        <v>0</v>
      </c>
      <c r="AN19" s="14">
        <f t="shared" si="1"/>
        <v>0</v>
      </c>
      <c r="AO19" s="104">
        <f t="shared" si="2"/>
        <v>0</v>
      </c>
      <c r="AP19" s="108">
        <f t="shared" si="3"/>
        <v>0</v>
      </c>
      <c r="AQ19" s="51"/>
    </row>
    <row r="20" spans="2:43" s="47" customFormat="1" ht="15" customHeight="1" thickBot="1" x14ac:dyDescent="0.35">
      <c r="B20" s="130" t="s">
        <v>9</v>
      </c>
      <c r="C20" s="131"/>
      <c r="D20" s="54" t="s">
        <v>41</v>
      </c>
      <c r="E20" s="55"/>
      <c r="F20" s="44" t="s">
        <v>10</v>
      </c>
      <c r="G20" s="72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4"/>
      <c r="AM20" s="9">
        <f t="shared" si="0"/>
        <v>0</v>
      </c>
      <c r="AN20" s="10">
        <f t="shared" si="1"/>
        <v>0</v>
      </c>
      <c r="AO20" s="102">
        <f t="shared" si="2"/>
        <v>0</v>
      </c>
      <c r="AP20" s="106">
        <f t="shared" si="3"/>
        <v>0</v>
      </c>
      <c r="AQ20" s="51"/>
    </row>
    <row r="21" spans="2:43" s="47" customFormat="1" ht="15" thickBot="1" x14ac:dyDescent="0.35">
      <c r="B21" s="132"/>
      <c r="C21" s="133"/>
      <c r="D21" s="56" t="s">
        <v>25</v>
      </c>
      <c r="E21" s="57"/>
      <c r="F21" s="45" t="s">
        <v>10</v>
      </c>
      <c r="G21" s="72"/>
      <c r="H21" s="73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6"/>
      <c r="AM21" s="11">
        <f t="shared" si="0"/>
        <v>0</v>
      </c>
      <c r="AN21" s="12">
        <f t="shared" si="1"/>
        <v>0</v>
      </c>
      <c r="AO21" s="103">
        <f t="shared" si="2"/>
        <v>0</v>
      </c>
      <c r="AP21" s="107">
        <f t="shared" si="3"/>
        <v>0</v>
      </c>
      <c r="AQ21" s="51"/>
    </row>
    <row r="22" spans="2:43" s="47" customFormat="1" ht="15" thickBot="1" x14ac:dyDescent="0.35">
      <c r="B22" s="132"/>
      <c r="C22" s="133"/>
      <c r="D22" s="56" t="s">
        <v>26</v>
      </c>
      <c r="E22" s="57"/>
      <c r="F22" s="45" t="s">
        <v>49</v>
      </c>
      <c r="G22" s="72"/>
      <c r="H22" s="73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6"/>
      <c r="AM22" s="11">
        <f t="shared" si="0"/>
        <v>0</v>
      </c>
      <c r="AN22" s="12">
        <f t="shared" si="1"/>
        <v>0</v>
      </c>
      <c r="AO22" s="103">
        <f t="shared" si="2"/>
        <v>0</v>
      </c>
      <c r="AP22" s="107">
        <f t="shared" si="3"/>
        <v>0</v>
      </c>
      <c r="AQ22" s="51"/>
    </row>
    <row r="23" spans="2:43" s="47" customFormat="1" ht="15" thickBot="1" x14ac:dyDescent="0.35">
      <c r="B23" s="134"/>
      <c r="C23" s="135"/>
      <c r="D23" s="58" t="s">
        <v>42</v>
      </c>
      <c r="E23" s="59"/>
      <c r="F23" s="46" t="s">
        <v>10</v>
      </c>
      <c r="G23" s="72"/>
      <c r="H23" s="73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8"/>
      <c r="AM23" s="13">
        <f t="shared" si="0"/>
        <v>0</v>
      </c>
      <c r="AN23" s="14">
        <f t="shared" si="1"/>
        <v>0</v>
      </c>
      <c r="AO23" s="104">
        <f t="shared" si="2"/>
        <v>0</v>
      </c>
      <c r="AP23" s="108">
        <f t="shared" si="3"/>
        <v>0</v>
      </c>
      <c r="AQ23" s="51"/>
    </row>
    <row r="24" spans="2:43" s="47" customFormat="1" ht="15" customHeight="1" thickBot="1" x14ac:dyDescent="0.35">
      <c r="B24" s="130" t="s">
        <v>11</v>
      </c>
      <c r="C24" s="131"/>
      <c r="D24" s="81" t="s">
        <v>43</v>
      </c>
      <c r="E24" s="82"/>
      <c r="F24" s="44" t="s">
        <v>10</v>
      </c>
      <c r="G24" s="72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4"/>
      <c r="AM24" s="9">
        <f t="shared" si="0"/>
        <v>0</v>
      </c>
      <c r="AN24" s="10">
        <f t="shared" si="1"/>
        <v>0</v>
      </c>
      <c r="AO24" s="102">
        <f t="shared" si="2"/>
        <v>0</v>
      </c>
      <c r="AP24" s="106">
        <f t="shared" si="3"/>
        <v>0</v>
      </c>
      <c r="AQ24" s="51"/>
    </row>
    <row r="25" spans="2:43" s="47" customFormat="1" ht="15" thickBot="1" x14ac:dyDescent="0.35">
      <c r="B25" s="132"/>
      <c r="C25" s="133"/>
      <c r="D25" s="83" t="s">
        <v>69</v>
      </c>
      <c r="E25" s="84"/>
      <c r="F25" s="45" t="s">
        <v>10</v>
      </c>
      <c r="G25" s="72"/>
      <c r="H25" s="73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6"/>
      <c r="AM25" s="11">
        <f t="shared" si="0"/>
        <v>0</v>
      </c>
      <c r="AN25" s="12">
        <f t="shared" si="1"/>
        <v>0</v>
      </c>
      <c r="AO25" s="103">
        <f t="shared" si="2"/>
        <v>0</v>
      </c>
      <c r="AP25" s="107">
        <f t="shared" si="3"/>
        <v>0</v>
      </c>
      <c r="AQ25" s="51"/>
    </row>
    <row r="26" spans="2:43" s="47" customFormat="1" ht="15" thickBot="1" x14ac:dyDescent="0.35">
      <c r="B26" s="132"/>
      <c r="C26" s="133"/>
      <c r="D26" s="83" t="s">
        <v>44</v>
      </c>
      <c r="E26" s="84"/>
      <c r="F26" s="45" t="s">
        <v>10</v>
      </c>
      <c r="G26" s="72"/>
      <c r="H26" s="73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6"/>
      <c r="AM26" s="11">
        <f t="shared" si="0"/>
        <v>0</v>
      </c>
      <c r="AN26" s="12">
        <f t="shared" si="1"/>
        <v>0</v>
      </c>
      <c r="AO26" s="103">
        <f t="shared" si="2"/>
        <v>0</v>
      </c>
      <c r="AP26" s="107">
        <f t="shared" si="3"/>
        <v>0</v>
      </c>
      <c r="AQ26" s="51"/>
    </row>
    <row r="27" spans="2:43" s="47" customFormat="1" ht="15" thickBot="1" x14ac:dyDescent="0.35">
      <c r="B27" s="134"/>
      <c r="C27" s="135"/>
      <c r="D27" s="85" t="s">
        <v>70</v>
      </c>
      <c r="E27" s="86"/>
      <c r="F27" s="46" t="s">
        <v>10</v>
      </c>
      <c r="G27" s="72"/>
      <c r="H27" s="73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8"/>
      <c r="AM27" s="13">
        <f t="shared" si="0"/>
        <v>0</v>
      </c>
      <c r="AN27" s="14">
        <f t="shared" si="1"/>
        <v>0</v>
      </c>
      <c r="AO27" s="104">
        <f t="shared" si="2"/>
        <v>0</v>
      </c>
      <c r="AP27" s="108">
        <f t="shared" si="3"/>
        <v>0</v>
      </c>
      <c r="AQ27" s="51"/>
    </row>
    <row r="28" spans="2:43" s="47" customFormat="1" ht="15" customHeight="1" thickBot="1" x14ac:dyDescent="0.35">
      <c r="B28" s="130" t="s">
        <v>12</v>
      </c>
      <c r="C28" s="131"/>
      <c r="D28" s="81" t="s">
        <v>45</v>
      </c>
      <c r="E28" s="82"/>
      <c r="F28" s="44" t="s">
        <v>10</v>
      </c>
      <c r="G28" s="72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4"/>
      <c r="AM28" s="9">
        <f t="shared" si="0"/>
        <v>0</v>
      </c>
      <c r="AN28" s="10">
        <f t="shared" si="1"/>
        <v>0</v>
      </c>
      <c r="AO28" s="102">
        <f t="shared" si="2"/>
        <v>0</v>
      </c>
      <c r="AP28" s="106">
        <f t="shared" si="3"/>
        <v>0</v>
      </c>
      <c r="AQ28" s="51"/>
    </row>
    <row r="29" spans="2:43" s="47" customFormat="1" ht="15" thickBot="1" x14ac:dyDescent="0.35">
      <c r="B29" s="132"/>
      <c r="C29" s="133"/>
      <c r="D29" s="83" t="s">
        <v>27</v>
      </c>
      <c r="E29" s="84"/>
      <c r="F29" s="45" t="s">
        <v>10</v>
      </c>
      <c r="G29" s="72"/>
      <c r="H29" s="73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6"/>
      <c r="AM29" s="11">
        <f t="shared" si="0"/>
        <v>0</v>
      </c>
      <c r="AN29" s="12">
        <f t="shared" si="1"/>
        <v>0</v>
      </c>
      <c r="AO29" s="103">
        <f t="shared" si="2"/>
        <v>0</v>
      </c>
      <c r="AP29" s="107">
        <f t="shared" si="3"/>
        <v>0</v>
      </c>
      <c r="AQ29" s="51"/>
    </row>
    <row r="30" spans="2:43" s="47" customFormat="1" ht="15" thickBot="1" x14ac:dyDescent="0.35">
      <c r="B30" s="132"/>
      <c r="C30" s="133"/>
      <c r="D30" s="83" t="s">
        <v>71</v>
      </c>
      <c r="E30" s="84"/>
      <c r="F30" s="45" t="s">
        <v>10</v>
      </c>
      <c r="G30" s="72"/>
      <c r="H30" s="73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6"/>
      <c r="AM30" s="11">
        <f t="shared" si="0"/>
        <v>0</v>
      </c>
      <c r="AN30" s="12">
        <f t="shared" si="1"/>
        <v>0</v>
      </c>
      <c r="AO30" s="103">
        <f t="shared" si="2"/>
        <v>0</v>
      </c>
      <c r="AP30" s="107">
        <f t="shared" si="3"/>
        <v>0</v>
      </c>
      <c r="AQ30" s="51"/>
    </row>
    <row r="31" spans="2:43" s="47" customFormat="1" ht="15" thickBot="1" x14ac:dyDescent="0.35">
      <c r="B31" s="132"/>
      <c r="C31" s="133"/>
      <c r="D31" s="83" t="s">
        <v>46</v>
      </c>
      <c r="E31" s="84"/>
      <c r="F31" s="45" t="s">
        <v>10</v>
      </c>
      <c r="G31" s="72"/>
      <c r="H31" s="73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6"/>
      <c r="AM31" s="11">
        <f t="shared" si="0"/>
        <v>0</v>
      </c>
      <c r="AN31" s="12">
        <f t="shared" si="1"/>
        <v>0</v>
      </c>
      <c r="AO31" s="103">
        <f t="shared" si="2"/>
        <v>0</v>
      </c>
      <c r="AP31" s="107">
        <f t="shared" si="3"/>
        <v>0</v>
      </c>
      <c r="AQ31" s="51"/>
    </row>
    <row r="32" spans="2:43" s="47" customFormat="1" ht="15" thickBot="1" x14ac:dyDescent="0.35">
      <c r="B32" s="134"/>
      <c r="C32" s="135"/>
      <c r="D32" s="60" t="s">
        <v>48</v>
      </c>
      <c r="E32" s="61"/>
      <c r="F32" s="46" t="s">
        <v>10</v>
      </c>
      <c r="G32" s="72"/>
      <c r="H32" s="73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8"/>
      <c r="AM32" s="15">
        <f t="shared" si="0"/>
        <v>0</v>
      </c>
      <c r="AN32" s="14">
        <f t="shared" si="1"/>
        <v>0</v>
      </c>
      <c r="AO32" s="104">
        <f t="shared" si="2"/>
        <v>0</v>
      </c>
      <c r="AP32" s="108">
        <f t="shared" si="3"/>
        <v>0</v>
      </c>
      <c r="AQ32" s="51"/>
    </row>
    <row r="33" spans="2:42" s="49" customFormat="1" ht="22.5" customHeight="1" x14ac:dyDescent="0.3">
      <c r="B33" s="136" t="s">
        <v>76</v>
      </c>
      <c r="C33" s="137"/>
      <c r="D33" s="137"/>
      <c r="E33" s="137"/>
      <c r="F33" s="138"/>
      <c r="G33" s="3">
        <f>IF(G2="",0,IF(COUNTA(G$3:G$32)=0,0,(COUNTIF(G$3:G$32,"1")/COUNTA(G$3:G$32))*100))</f>
        <v>0</v>
      </c>
      <c r="H33" s="4">
        <f t="shared" ref="H33:AL33" si="4">IF(H2="",0,IF(COUNTA(H$3:H$32)=0,0,(COUNTIF(H$3:H$32,"1")/COUNTA(H$3:H$32))*100))</f>
        <v>0</v>
      </c>
      <c r="I33" s="4">
        <f t="shared" si="4"/>
        <v>0</v>
      </c>
      <c r="J33" s="4">
        <f t="shared" si="4"/>
        <v>0</v>
      </c>
      <c r="K33" s="4">
        <f t="shared" si="4"/>
        <v>0</v>
      </c>
      <c r="L33" s="4">
        <f t="shared" si="4"/>
        <v>0</v>
      </c>
      <c r="M33" s="4">
        <f t="shared" si="4"/>
        <v>0</v>
      </c>
      <c r="N33" s="4">
        <f t="shared" si="4"/>
        <v>0</v>
      </c>
      <c r="O33" s="4">
        <f t="shared" si="4"/>
        <v>0</v>
      </c>
      <c r="P33" s="4">
        <f t="shared" si="4"/>
        <v>0</v>
      </c>
      <c r="Q33" s="4">
        <f t="shared" si="4"/>
        <v>0</v>
      </c>
      <c r="R33" s="4">
        <f t="shared" si="4"/>
        <v>0</v>
      </c>
      <c r="S33" s="4">
        <f t="shared" si="4"/>
        <v>0</v>
      </c>
      <c r="T33" s="4">
        <f t="shared" si="4"/>
        <v>0</v>
      </c>
      <c r="U33" s="4">
        <f t="shared" si="4"/>
        <v>0</v>
      </c>
      <c r="V33" s="4">
        <f t="shared" si="4"/>
        <v>0</v>
      </c>
      <c r="W33" s="4">
        <f t="shared" si="4"/>
        <v>0</v>
      </c>
      <c r="X33" s="4">
        <f t="shared" si="4"/>
        <v>0</v>
      </c>
      <c r="Y33" s="4">
        <f t="shared" si="4"/>
        <v>0</v>
      </c>
      <c r="Z33" s="4">
        <f t="shared" si="4"/>
        <v>0</v>
      </c>
      <c r="AA33" s="4">
        <f t="shared" si="4"/>
        <v>0</v>
      </c>
      <c r="AB33" s="4">
        <f t="shared" si="4"/>
        <v>0</v>
      </c>
      <c r="AC33" s="4">
        <f t="shared" si="4"/>
        <v>0</v>
      </c>
      <c r="AD33" s="4">
        <f t="shared" si="4"/>
        <v>0</v>
      </c>
      <c r="AE33" s="4">
        <f t="shared" si="4"/>
        <v>0</v>
      </c>
      <c r="AF33" s="4">
        <f t="shared" si="4"/>
        <v>0</v>
      </c>
      <c r="AG33" s="4">
        <f t="shared" si="4"/>
        <v>0</v>
      </c>
      <c r="AH33" s="4">
        <f t="shared" si="4"/>
        <v>0</v>
      </c>
      <c r="AI33" s="4">
        <f t="shared" si="4"/>
        <v>0</v>
      </c>
      <c r="AJ33" s="4">
        <f t="shared" si="4"/>
        <v>0</v>
      </c>
      <c r="AK33" s="4">
        <f t="shared" si="4"/>
        <v>0</v>
      </c>
      <c r="AL33" s="5">
        <f t="shared" si="4"/>
        <v>0</v>
      </c>
      <c r="AM33" s="139" t="s">
        <v>13</v>
      </c>
      <c r="AN33" s="140"/>
      <c r="AO33" s="140"/>
      <c r="AP33" s="141"/>
    </row>
    <row r="34" spans="2:42" s="49" customFormat="1" ht="22.5" customHeight="1" x14ac:dyDescent="0.3">
      <c r="B34" s="142" t="s">
        <v>73</v>
      </c>
      <c r="C34" s="143"/>
      <c r="D34" s="143"/>
      <c r="E34" s="143"/>
      <c r="F34" s="144"/>
      <c r="G34" s="6">
        <f>IF(G2="",0,IF(COUNTA(G$3:G$32)=0,0,(COUNTIF(G$3:G$32,"2")/COUNTA(G$3:G$32))*100))</f>
        <v>0</v>
      </c>
      <c r="H34" s="7">
        <f t="shared" ref="H34:AL34" si="5">IF(H2="",0,IF(COUNTA(H$3:H$32)=0,0,(COUNTIF(H$3:H$32,"2")/COUNTA(H$3:H$32))*100))</f>
        <v>0</v>
      </c>
      <c r="I34" s="7">
        <f t="shared" si="5"/>
        <v>0</v>
      </c>
      <c r="J34" s="7">
        <f t="shared" si="5"/>
        <v>0</v>
      </c>
      <c r="K34" s="7">
        <f t="shared" si="5"/>
        <v>0</v>
      </c>
      <c r="L34" s="7">
        <f t="shared" si="5"/>
        <v>0</v>
      </c>
      <c r="M34" s="7">
        <f t="shared" si="5"/>
        <v>0</v>
      </c>
      <c r="N34" s="7">
        <f t="shared" si="5"/>
        <v>0</v>
      </c>
      <c r="O34" s="7">
        <f t="shared" si="5"/>
        <v>0</v>
      </c>
      <c r="P34" s="7">
        <f t="shared" si="5"/>
        <v>0</v>
      </c>
      <c r="Q34" s="7">
        <f t="shared" si="5"/>
        <v>0</v>
      </c>
      <c r="R34" s="7">
        <f t="shared" si="5"/>
        <v>0</v>
      </c>
      <c r="S34" s="7">
        <f t="shared" si="5"/>
        <v>0</v>
      </c>
      <c r="T34" s="7">
        <f t="shared" si="5"/>
        <v>0</v>
      </c>
      <c r="U34" s="7">
        <f t="shared" si="5"/>
        <v>0</v>
      </c>
      <c r="V34" s="7">
        <f t="shared" si="5"/>
        <v>0</v>
      </c>
      <c r="W34" s="7">
        <f t="shared" si="5"/>
        <v>0</v>
      </c>
      <c r="X34" s="7">
        <f t="shared" si="5"/>
        <v>0</v>
      </c>
      <c r="Y34" s="7">
        <f t="shared" si="5"/>
        <v>0</v>
      </c>
      <c r="Z34" s="7">
        <f t="shared" si="5"/>
        <v>0</v>
      </c>
      <c r="AA34" s="7">
        <f t="shared" si="5"/>
        <v>0</v>
      </c>
      <c r="AB34" s="7">
        <f t="shared" si="5"/>
        <v>0</v>
      </c>
      <c r="AC34" s="7">
        <f t="shared" si="5"/>
        <v>0</v>
      </c>
      <c r="AD34" s="7">
        <f t="shared" si="5"/>
        <v>0</v>
      </c>
      <c r="AE34" s="7">
        <f t="shared" si="5"/>
        <v>0</v>
      </c>
      <c r="AF34" s="7">
        <f t="shared" si="5"/>
        <v>0</v>
      </c>
      <c r="AG34" s="7">
        <f t="shared" si="5"/>
        <v>0</v>
      </c>
      <c r="AH34" s="7">
        <f t="shared" si="5"/>
        <v>0</v>
      </c>
      <c r="AI34" s="7">
        <f t="shared" si="5"/>
        <v>0</v>
      </c>
      <c r="AJ34" s="7">
        <f t="shared" si="5"/>
        <v>0</v>
      </c>
      <c r="AK34" s="7">
        <f t="shared" si="5"/>
        <v>0</v>
      </c>
      <c r="AL34" s="8">
        <f t="shared" si="5"/>
        <v>0</v>
      </c>
      <c r="AM34" s="145"/>
      <c r="AN34" s="146"/>
      <c r="AO34" s="146"/>
      <c r="AP34" s="147"/>
    </row>
    <row r="35" spans="2:42" s="49" customFormat="1" ht="22.5" customHeight="1" x14ac:dyDescent="0.3">
      <c r="B35" s="115" t="s">
        <v>74</v>
      </c>
      <c r="C35" s="116"/>
      <c r="D35" s="116"/>
      <c r="E35" s="116"/>
      <c r="F35" s="117"/>
      <c r="G35" s="97">
        <f>IF(G2="",0,IF(COUNTA(G$3:G$32)=0,0,(COUNTIF(G$3:G$32,"3")/COUNTA(G$3:G$32))*100))</f>
        <v>0</v>
      </c>
      <c r="H35" s="98">
        <f t="shared" ref="H35:AL35" si="6">IF(H2="",0,IF(COUNTA(H$3:H$32)=0,0,(COUNTIF(H$3:H$32,"3")/COUNTA(H$3:H$32))*100))</f>
        <v>0</v>
      </c>
      <c r="I35" s="98">
        <f t="shared" si="6"/>
        <v>0</v>
      </c>
      <c r="J35" s="98">
        <f t="shared" si="6"/>
        <v>0</v>
      </c>
      <c r="K35" s="98">
        <f t="shared" si="6"/>
        <v>0</v>
      </c>
      <c r="L35" s="98">
        <f t="shared" si="6"/>
        <v>0</v>
      </c>
      <c r="M35" s="98">
        <f t="shared" si="6"/>
        <v>0</v>
      </c>
      <c r="N35" s="98">
        <f t="shared" si="6"/>
        <v>0</v>
      </c>
      <c r="O35" s="98">
        <f t="shared" si="6"/>
        <v>0</v>
      </c>
      <c r="P35" s="98">
        <f t="shared" si="6"/>
        <v>0</v>
      </c>
      <c r="Q35" s="98">
        <f t="shared" si="6"/>
        <v>0</v>
      </c>
      <c r="R35" s="98">
        <f t="shared" si="6"/>
        <v>0</v>
      </c>
      <c r="S35" s="98">
        <f t="shared" si="6"/>
        <v>0</v>
      </c>
      <c r="T35" s="98">
        <f t="shared" si="6"/>
        <v>0</v>
      </c>
      <c r="U35" s="98">
        <f t="shared" si="6"/>
        <v>0</v>
      </c>
      <c r="V35" s="98">
        <f t="shared" si="6"/>
        <v>0</v>
      </c>
      <c r="W35" s="98">
        <f t="shared" si="6"/>
        <v>0</v>
      </c>
      <c r="X35" s="98">
        <f t="shared" si="6"/>
        <v>0</v>
      </c>
      <c r="Y35" s="98">
        <f t="shared" si="6"/>
        <v>0</v>
      </c>
      <c r="Z35" s="98">
        <f t="shared" si="6"/>
        <v>0</v>
      </c>
      <c r="AA35" s="98">
        <f t="shared" si="6"/>
        <v>0</v>
      </c>
      <c r="AB35" s="98">
        <f t="shared" si="6"/>
        <v>0</v>
      </c>
      <c r="AC35" s="98">
        <f t="shared" si="6"/>
        <v>0</v>
      </c>
      <c r="AD35" s="98">
        <f t="shared" si="6"/>
        <v>0</v>
      </c>
      <c r="AE35" s="98">
        <f t="shared" si="6"/>
        <v>0</v>
      </c>
      <c r="AF35" s="98">
        <f t="shared" si="6"/>
        <v>0</v>
      </c>
      <c r="AG35" s="98">
        <f t="shared" si="6"/>
        <v>0</v>
      </c>
      <c r="AH35" s="98">
        <f t="shared" si="6"/>
        <v>0</v>
      </c>
      <c r="AI35" s="98">
        <f t="shared" si="6"/>
        <v>0</v>
      </c>
      <c r="AJ35" s="98">
        <f t="shared" si="6"/>
        <v>0</v>
      </c>
      <c r="AK35" s="98">
        <f t="shared" si="6"/>
        <v>0</v>
      </c>
      <c r="AL35" s="99">
        <f t="shared" si="6"/>
        <v>0</v>
      </c>
      <c r="AM35" s="118" t="s">
        <v>14</v>
      </c>
      <c r="AN35" s="119"/>
      <c r="AO35" s="119"/>
      <c r="AP35" s="120"/>
    </row>
    <row r="36" spans="2:42" s="49" customFormat="1" ht="22.5" customHeight="1" thickBot="1" x14ac:dyDescent="0.35">
      <c r="B36" s="121" t="s">
        <v>75</v>
      </c>
      <c r="C36" s="122"/>
      <c r="D36" s="122"/>
      <c r="E36" s="122"/>
      <c r="F36" s="123"/>
      <c r="G36" s="109">
        <f>IF(G2="",0,IF(COUNTA(G$3:G$32)=0,0,(COUNTIF(G$3:G$32,"4")/COUNTA(G$3:G$32))*100))</f>
        <v>0</v>
      </c>
      <c r="H36" s="110">
        <f t="shared" ref="H36:AL36" si="7">IF(H2="",0,IF(COUNTA(H$3:H$32)=0,0,(COUNTIF(H$3:H$32,"4")/COUNTA(H$3:H$32))*100))</f>
        <v>0</v>
      </c>
      <c r="I36" s="110">
        <f t="shared" si="7"/>
        <v>0</v>
      </c>
      <c r="J36" s="110">
        <f t="shared" si="7"/>
        <v>0</v>
      </c>
      <c r="K36" s="110">
        <f t="shared" si="7"/>
        <v>0</v>
      </c>
      <c r="L36" s="110">
        <f t="shared" si="7"/>
        <v>0</v>
      </c>
      <c r="M36" s="110">
        <f t="shared" si="7"/>
        <v>0</v>
      </c>
      <c r="N36" s="110">
        <f t="shared" si="7"/>
        <v>0</v>
      </c>
      <c r="O36" s="110">
        <f t="shared" si="7"/>
        <v>0</v>
      </c>
      <c r="P36" s="110">
        <f t="shared" si="7"/>
        <v>0</v>
      </c>
      <c r="Q36" s="110">
        <f t="shared" si="7"/>
        <v>0</v>
      </c>
      <c r="R36" s="110">
        <f t="shared" si="7"/>
        <v>0</v>
      </c>
      <c r="S36" s="110">
        <f t="shared" si="7"/>
        <v>0</v>
      </c>
      <c r="T36" s="110">
        <f t="shared" si="7"/>
        <v>0</v>
      </c>
      <c r="U36" s="110">
        <f t="shared" si="7"/>
        <v>0</v>
      </c>
      <c r="V36" s="110">
        <f t="shared" si="7"/>
        <v>0</v>
      </c>
      <c r="W36" s="110">
        <f t="shared" si="7"/>
        <v>0</v>
      </c>
      <c r="X36" s="110">
        <f t="shared" si="7"/>
        <v>0</v>
      </c>
      <c r="Y36" s="110">
        <f t="shared" si="7"/>
        <v>0</v>
      </c>
      <c r="Z36" s="110">
        <f t="shared" si="7"/>
        <v>0</v>
      </c>
      <c r="AA36" s="110">
        <f t="shared" si="7"/>
        <v>0</v>
      </c>
      <c r="AB36" s="110">
        <f t="shared" si="7"/>
        <v>0</v>
      </c>
      <c r="AC36" s="110">
        <f t="shared" si="7"/>
        <v>0</v>
      </c>
      <c r="AD36" s="110">
        <f t="shared" si="7"/>
        <v>0</v>
      </c>
      <c r="AE36" s="110">
        <f t="shared" si="7"/>
        <v>0</v>
      </c>
      <c r="AF36" s="110">
        <f t="shared" si="7"/>
        <v>0</v>
      </c>
      <c r="AG36" s="110">
        <f t="shared" si="7"/>
        <v>0</v>
      </c>
      <c r="AH36" s="110">
        <f t="shared" si="7"/>
        <v>0</v>
      </c>
      <c r="AI36" s="110">
        <f t="shared" si="7"/>
        <v>0</v>
      </c>
      <c r="AJ36" s="110">
        <f t="shared" si="7"/>
        <v>0</v>
      </c>
      <c r="AK36" s="110">
        <f t="shared" si="7"/>
        <v>0</v>
      </c>
      <c r="AL36" s="111">
        <f t="shared" si="7"/>
        <v>0</v>
      </c>
      <c r="AM36" s="124"/>
      <c r="AN36" s="125"/>
      <c r="AO36" s="125"/>
      <c r="AP36" s="126"/>
    </row>
    <row r="37" spans="2:42" ht="15" thickBot="1" x14ac:dyDescent="0.35">
      <c r="B37" s="127" t="s">
        <v>15</v>
      </c>
      <c r="C37" s="128"/>
      <c r="D37" s="128"/>
      <c r="E37" s="128"/>
      <c r="F37" s="129"/>
      <c r="G37" s="64" t="str">
        <f>IF(G2="","",IF(G36&gt;=85,4,IF((G35+G36)&gt;=70,3,IF((G34+G35+G36)&gt;=25.1,2,IF(G33&gt;=25,1,"")))))</f>
        <v/>
      </c>
      <c r="H37" s="65" t="str">
        <f t="shared" ref="H37:AL37" si="8">IF(H2="","",IF(H36&gt;=85,4,IF((H35+H36)&gt;=70,3,IF((H34+H35+H36)&gt;=25.1,2,IF(H33&gt;=25,1,"")))))</f>
        <v/>
      </c>
      <c r="I37" s="65" t="str">
        <f t="shared" si="8"/>
        <v/>
      </c>
      <c r="J37" s="65" t="str">
        <f t="shared" si="8"/>
        <v/>
      </c>
      <c r="K37" s="65" t="str">
        <f t="shared" si="8"/>
        <v/>
      </c>
      <c r="L37" s="65" t="str">
        <f t="shared" si="8"/>
        <v/>
      </c>
      <c r="M37" s="65" t="str">
        <f t="shared" si="8"/>
        <v/>
      </c>
      <c r="N37" s="65" t="str">
        <f t="shared" si="8"/>
        <v/>
      </c>
      <c r="O37" s="65" t="str">
        <f t="shared" si="8"/>
        <v/>
      </c>
      <c r="P37" s="65" t="str">
        <f t="shared" si="8"/>
        <v/>
      </c>
      <c r="Q37" s="65" t="str">
        <f t="shared" si="8"/>
        <v/>
      </c>
      <c r="R37" s="65" t="str">
        <f t="shared" si="8"/>
        <v/>
      </c>
      <c r="S37" s="65" t="str">
        <f t="shared" si="8"/>
        <v/>
      </c>
      <c r="T37" s="65" t="str">
        <f t="shared" si="8"/>
        <v/>
      </c>
      <c r="U37" s="65" t="str">
        <f t="shared" si="8"/>
        <v/>
      </c>
      <c r="V37" s="65" t="str">
        <f t="shared" si="8"/>
        <v/>
      </c>
      <c r="W37" s="65" t="str">
        <f t="shared" si="8"/>
        <v/>
      </c>
      <c r="X37" s="65" t="str">
        <f t="shared" si="8"/>
        <v/>
      </c>
      <c r="Y37" s="65" t="str">
        <f t="shared" si="8"/>
        <v/>
      </c>
      <c r="Z37" s="65" t="str">
        <f t="shared" si="8"/>
        <v/>
      </c>
      <c r="AA37" s="65" t="str">
        <f t="shared" si="8"/>
        <v/>
      </c>
      <c r="AB37" s="65" t="str">
        <f t="shared" si="8"/>
        <v/>
      </c>
      <c r="AC37" s="65" t="str">
        <f t="shared" si="8"/>
        <v/>
      </c>
      <c r="AD37" s="65" t="str">
        <f t="shared" si="8"/>
        <v/>
      </c>
      <c r="AE37" s="65" t="str">
        <f t="shared" si="8"/>
        <v/>
      </c>
      <c r="AF37" s="65" t="str">
        <f t="shared" si="8"/>
        <v/>
      </c>
      <c r="AG37" s="65" t="str">
        <f t="shared" si="8"/>
        <v/>
      </c>
      <c r="AH37" s="65" t="str">
        <f t="shared" si="8"/>
        <v/>
      </c>
      <c r="AI37" s="65" t="str">
        <f t="shared" si="8"/>
        <v/>
      </c>
      <c r="AJ37" s="65" t="str">
        <f t="shared" si="8"/>
        <v/>
      </c>
      <c r="AK37" s="65" t="str">
        <f t="shared" si="8"/>
        <v/>
      </c>
      <c r="AL37" s="66" t="str">
        <f t="shared" si="8"/>
        <v/>
      </c>
      <c r="AM37" s="21">
        <f>IF(COUNT($G$37:$AL$37)=COUNTIF($G$37:$AL$37,"0"),0,COUNTIF($G$37:$AL$37,"1")/COUNTA($G$2:$AL$2))</f>
        <v>0</v>
      </c>
      <c r="AN37" s="22">
        <f>IF(COUNT($G$37:$AL$37)=COUNTIF($G$37:$AL$37,"0"),0,COUNTIF($G$37:$AL$37,"2")/COUNTA($G$2:$AL$2))</f>
        <v>0</v>
      </c>
      <c r="AO37" s="100">
        <f>IF(COUNT($G$37:$AL$37)=COUNTIF($G$37:$AL$37,"0"),0,COUNTIF($G$37:$AL$37,"3")/COUNTA($G$2:$AL$2))</f>
        <v>0</v>
      </c>
      <c r="AP37" s="112">
        <f>IF(COUNT($G$37:$AL$37)=COUNTIF($G$37:$AL$37,"0"),0,COUNTIF($G$37:$AL$37,"4")/COUNTA($G$2:$AL$2))</f>
        <v>0</v>
      </c>
    </row>
    <row r="38" spans="2:42" ht="15" thickBot="1" x14ac:dyDescent="0.35">
      <c r="B38" s="127" t="s">
        <v>72</v>
      </c>
      <c r="C38" s="128"/>
      <c r="D38" s="128"/>
      <c r="E38" s="128"/>
      <c r="F38" s="129"/>
      <c r="G38" s="87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9"/>
      <c r="AM38" s="80"/>
      <c r="AN38" s="80"/>
      <c r="AO38" s="80"/>
      <c r="AP38" s="80"/>
    </row>
    <row r="39" spans="2:42" ht="15" customHeight="1" x14ac:dyDescent="0.3"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</row>
    <row r="40" spans="2:42" ht="15" hidden="1" customHeight="1" x14ac:dyDescent="0.3"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</row>
  </sheetData>
  <protectedRanges>
    <protectedRange sqref="F20:F32 B3:D31 B32:C32" name="R1"/>
    <protectedRange sqref="D32" name="R1_1"/>
    <protectedRange sqref="F3:F19" name="R1_2"/>
    <protectedRange sqref="G2:AL2" name="R1_4"/>
    <protectedRange sqref="G3:G32 I3:AL32 H4:H32" name="R1_1_1"/>
  </protectedRanges>
  <mergeCells count="20">
    <mergeCell ref="B38:F38"/>
    <mergeCell ref="AM33:AP33"/>
    <mergeCell ref="AM34:AP34"/>
    <mergeCell ref="AM35:AP35"/>
    <mergeCell ref="AM36:AP36"/>
    <mergeCell ref="B33:F33"/>
    <mergeCell ref="B34:F34"/>
    <mergeCell ref="B35:F35"/>
    <mergeCell ref="B36:F36"/>
    <mergeCell ref="B2:D2"/>
    <mergeCell ref="C6:C8"/>
    <mergeCell ref="C9:C12"/>
    <mergeCell ref="C13:C16"/>
    <mergeCell ref="B37:F37"/>
    <mergeCell ref="B24:C27"/>
    <mergeCell ref="B28:C32"/>
    <mergeCell ref="B20:C23"/>
    <mergeCell ref="B3:B19"/>
    <mergeCell ref="C3:C5"/>
    <mergeCell ref="C17:C19"/>
  </mergeCells>
  <conditionalFormatting sqref="G37:AL38 G3:AL32">
    <cfRule type="expression" dxfId="4" priority="1" stopIfTrue="1">
      <formula>IF(G$2="",TRUE,FALSE)</formula>
    </cfRule>
    <cfRule type="cellIs" dxfId="3" priority="2" operator="equal">
      <formula>4</formula>
    </cfRule>
    <cfRule type="cellIs" dxfId="2" priority="3" operator="equal">
      <formula>3</formula>
    </cfRule>
    <cfRule type="cellIs" dxfId="1" priority="4" operator="equal">
      <formula>2</formula>
    </cfRule>
    <cfRule type="cellIs" dxfId="0" priority="5" operator="equal">
      <formula>1</formula>
    </cfRule>
  </conditionalFormatting>
  <dataValidations count="1">
    <dataValidation type="list" allowBlank="1" showInputMessage="1" showErrorMessage="1" sqref="G3:AL32 G38:AL38">
      <formula1>"1,2,3,4"</formula1>
    </dataValidation>
  </dataValidations>
  <pageMargins left="0.7" right="0.7" top="0.75" bottom="0.75" header="0.3" footer="0.3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Y3 ACHIEVEMENT</vt:lpstr>
      <vt:lpstr>Y3 PARTICIPATION</vt:lpstr>
      <vt:lpstr>Y4 ACHIEVEMENT</vt:lpstr>
      <vt:lpstr>Y4 PARTICIPATION</vt:lpstr>
      <vt:lpstr>Y5 ACHIEVEMENT</vt:lpstr>
      <vt:lpstr>Y5 PARTICIPATION</vt:lpstr>
      <vt:lpstr>Y6 PARTICIPATION</vt:lpstr>
      <vt:lpstr>Y6 ACHIEVEMENT</vt:lpstr>
      <vt:lpstr>'Y6 ACHIEVEMENT'!Print_Area</vt:lpstr>
      <vt:lpstr>'Y6 PARTICIPATION'!Print_Area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2025-05-17T09:09:51Z</dcterms:modified>
</cp:coreProperties>
</file>